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90" activeTab="0"/>
  </bookViews>
  <sheets>
    <sheet name="2-8 人口動態(自然)" sheetId="1" r:id="rId1"/>
  </sheets>
  <definedNames/>
  <calcPr fullCalcOnLoad="1"/>
</workbook>
</file>

<file path=xl/sharedStrings.xml><?xml version="1.0" encoding="utf-8"?>
<sst xmlns="http://schemas.openxmlformats.org/spreadsheetml/2006/main" count="69" uniqueCount="24">
  <si>
    <t>２－８　人口動態（自然）</t>
  </si>
  <si>
    <t>年　　次</t>
  </si>
  <si>
    <t>自　　然　　動　　態</t>
  </si>
  <si>
    <t>年末・月末人口</t>
  </si>
  <si>
    <t>年間増加率
％</t>
  </si>
  <si>
    <t>自然増加率
％</t>
  </si>
  <si>
    <t>社会増加率
％</t>
  </si>
  <si>
    <t>月</t>
  </si>
  <si>
    <t>出生</t>
  </si>
  <si>
    <t>死亡</t>
  </si>
  <si>
    <t>増減</t>
  </si>
  <si>
    <t>総数</t>
  </si>
  <si>
    <t>男</t>
  </si>
  <si>
    <t>女</t>
  </si>
  <si>
    <t>１月</t>
  </si>
  <si>
    <t>-</t>
  </si>
  <si>
    <t>1月</t>
  </si>
  <si>
    <t>資料：企画政策課</t>
  </si>
  <si>
    <t>(月別）</t>
  </si>
  <si>
    <t>*自然増加率、社会増加率については、人口動態の推移を各年10月1日の推計人口で割り算出</t>
  </si>
  <si>
    <t>　人口総数は、平成27年国勢調査人口等基本集計結果による人口に対し、各月の住民基本台帳の増減を累計し求めた値</t>
  </si>
  <si>
    <r>
      <t>平成1</t>
    </r>
    <r>
      <rPr>
        <sz val="11"/>
        <rFont val="ＭＳ Ｐゴシック"/>
        <family val="3"/>
      </rPr>
      <t>2年</t>
    </r>
  </si>
  <si>
    <r>
      <t>2</t>
    </r>
    <r>
      <rPr>
        <sz val="11"/>
        <rFont val="ＭＳ Ｐゴシック"/>
        <family val="3"/>
      </rPr>
      <t>019年</t>
    </r>
  </si>
  <si>
    <t>2019年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</si>
</sst>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0000000;&quot;△ &quot;#,##0.000000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ont="1" applyBorder="1" applyAlignment="1">
      <alignment/>
    </xf>
    <xf numFmtId="176" fontId="0" fillId="0" borderId="10" xfId="49" applyNumberFormat="1" applyFont="1" applyBorder="1" applyAlignment="1">
      <alignment/>
    </xf>
    <xf numFmtId="177" fontId="0" fillId="0" borderId="10" xfId="0" applyNumberFormat="1" applyFont="1" applyFill="1" applyBorder="1" applyAlignment="1">
      <alignment/>
    </xf>
    <xf numFmtId="177" fontId="0" fillId="0" borderId="10" xfId="0" applyNumberFormat="1" applyFont="1" applyBorder="1" applyAlignment="1">
      <alignment horizontal="right"/>
    </xf>
    <xf numFmtId="176" fontId="0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ont="1" applyFill="1" applyBorder="1" applyAlignment="1">
      <alignment horizontal="right"/>
    </xf>
    <xf numFmtId="176" fontId="0" fillId="0" borderId="10" xfId="49" applyNumberFormat="1" applyFont="1" applyFill="1" applyBorder="1" applyAlignment="1">
      <alignment/>
    </xf>
    <xf numFmtId="176" fontId="7" fillId="0" borderId="0" xfId="0" applyNumberFormat="1" applyFont="1" applyFill="1" applyAlignment="1">
      <alignment/>
    </xf>
    <xf numFmtId="176" fontId="8" fillId="0" borderId="0" xfId="0" applyNumberFormat="1" applyFont="1" applyAlignment="1">
      <alignment/>
    </xf>
    <xf numFmtId="176" fontId="9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 horizontal="center"/>
    </xf>
    <xf numFmtId="177" fontId="0" fillId="0" borderId="10" xfId="0" applyNumberFormat="1" applyFont="1" applyBorder="1" applyAlignment="1">
      <alignment horizontal="center"/>
    </xf>
    <xf numFmtId="176" fontId="7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vertical="top" wrapText="1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177" fontId="0" fillId="0" borderId="10" xfId="0" applyNumberFormat="1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85" zoomScaleNormal="85" zoomScalePageLayoutView="0" workbookViewId="0" topLeftCell="A1">
      <selection activeCell="R31" sqref="R31"/>
    </sheetView>
  </sheetViews>
  <sheetFormatPr defaultColWidth="9.00390625" defaultRowHeight="13.5"/>
  <cols>
    <col min="1" max="17" width="9.625" style="2" customWidth="1"/>
    <col min="18" max="16384" width="9.00390625" style="2" customWidth="1"/>
  </cols>
  <sheetData>
    <row r="1" spans="1:17" ht="19.5" customHeight="1">
      <c r="A1" s="1" t="s">
        <v>0</v>
      </c>
      <c r="O1" s="28"/>
      <c r="P1" s="28"/>
      <c r="Q1" s="28"/>
    </row>
    <row r="2" spans="1:17" ht="19.5" customHeight="1">
      <c r="A2" s="36" t="s">
        <v>1</v>
      </c>
      <c r="B2" s="30" t="s">
        <v>2</v>
      </c>
      <c r="C2" s="30"/>
      <c r="D2" s="30"/>
      <c r="E2" s="30"/>
      <c r="F2" s="30"/>
      <c r="G2" s="30"/>
      <c r="H2" s="30"/>
      <c r="I2" s="30"/>
      <c r="J2" s="30"/>
      <c r="K2" s="4" t="s">
        <v>1</v>
      </c>
      <c r="L2" s="38" t="s">
        <v>3</v>
      </c>
      <c r="M2" s="39"/>
      <c r="N2" s="40"/>
      <c r="O2" s="41" t="s">
        <v>4</v>
      </c>
      <c r="P2" s="33" t="s">
        <v>5</v>
      </c>
      <c r="Q2" s="33" t="s">
        <v>6</v>
      </c>
    </row>
    <row r="3" spans="1:17" ht="19.5" customHeight="1">
      <c r="A3" s="37"/>
      <c r="B3" s="30" t="s">
        <v>8</v>
      </c>
      <c r="C3" s="30"/>
      <c r="D3" s="30"/>
      <c r="E3" s="30" t="s">
        <v>9</v>
      </c>
      <c r="F3" s="30"/>
      <c r="G3" s="30"/>
      <c r="H3" s="30" t="s">
        <v>10</v>
      </c>
      <c r="I3" s="30"/>
      <c r="J3" s="30"/>
      <c r="K3" s="31" t="s">
        <v>7</v>
      </c>
      <c r="L3" s="36" t="s">
        <v>11</v>
      </c>
      <c r="M3" s="36" t="s">
        <v>12</v>
      </c>
      <c r="N3" s="36" t="s">
        <v>13</v>
      </c>
      <c r="O3" s="42"/>
      <c r="P3" s="34"/>
      <c r="Q3" s="34"/>
    </row>
    <row r="4" spans="1:17" ht="19.5" customHeight="1">
      <c r="A4" s="31"/>
      <c r="B4" s="3" t="s">
        <v>11</v>
      </c>
      <c r="C4" s="3" t="s">
        <v>12</v>
      </c>
      <c r="D4" s="3" t="s">
        <v>13</v>
      </c>
      <c r="E4" s="3" t="s">
        <v>11</v>
      </c>
      <c r="F4" s="3" t="s">
        <v>12</v>
      </c>
      <c r="G4" s="3" t="s">
        <v>13</v>
      </c>
      <c r="H4" s="3" t="s">
        <v>11</v>
      </c>
      <c r="I4" s="3" t="s">
        <v>12</v>
      </c>
      <c r="J4" s="3" t="s">
        <v>13</v>
      </c>
      <c r="K4" s="32"/>
      <c r="L4" s="31"/>
      <c r="M4" s="31"/>
      <c r="N4" s="31"/>
      <c r="O4" s="43"/>
      <c r="P4" s="34"/>
      <c r="Q4" s="34"/>
    </row>
    <row r="5" spans="1:17" s="10" customFormat="1" ht="18" customHeight="1">
      <c r="A5" s="5" t="s">
        <v>21</v>
      </c>
      <c r="B5" s="5">
        <f>SUM(C5:D5)</f>
        <v>140</v>
      </c>
      <c r="C5" s="5">
        <v>80</v>
      </c>
      <c r="D5" s="5">
        <v>60</v>
      </c>
      <c r="E5" s="5">
        <f>SUM(F5:G5)</f>
        <v>169</v>
      </c>
      <c r="F5" s="5">
        <v>96</v>
      </c>
      <c r="G5" s="5">
        <v>73</v>
      </c>
      <c r="H5" s="5">
        <f aca="true" t="shared" si="0" ref="H5:H15">SUM(I5:J5)</f>
        <v>-29</v>
      </c>
      <c r="I5" s="5">
        <f aca="true" t="shared" si="1" ref="I5:I16">C5-F5</f>
        <v>-16</v>
      </c>
      <c r="J5" s="5">
        <f aca="true" t="shared" si="2" ref="J5:J16">D5-G5</f>
        <v>-13</v>
      </c>
      <c r="K5" s="6">
        <v>12</v>
      </c>
      <c r="L5" s="7">
        <f aca="true" t="shared" si="3" ref="L5:L14">SUM(M5:N5)</f>
        <v>16883</v>
      </c>
      <c r="M5" s="7">
        <v>8433</v>
      </c>
      <c r="N5" s="7">
        <v>8450</v>
      </c>
      <c r="O5" s="8">
        <v>0.059266283411367277</v>
      </c>
      <c r="P5" s="8">
        <v>-0.2</v>
      </c>
      <c r="Q5" s="9">
        <v>0.2</v>
      </c>
    </row>
    <row r="6" spans="1:17" s="10" customFormat="1" ht="18" customHeight="1">
      <c r="A6" s="6">
        <v>13</v>
      </c>
      <c r="B6" s="5">
        <v>135</v>
      </c>
      <c r="C6" s="5">
        <v>62</v>
      </c>
      <c r="D6" s="5">
        <v>73</v>
      </c>
      <c r="E6" s="5">
        <v>151</v>
      </c>
      <c r="F6" s="5">
        <v>79</v>
      </c>
      <c r="G6" s="5">
        <v>72</v>
      </c>
      <c r="H6" s="5">
        <f t="shared" si="0"/>
        <v>-16</v>
      </c>
      <c r="I6" s="5">
        <f t="shared" si="1"/>
        <v>-17</v>
      </c>
      <c r="J6" s="5">
        <f t="shared" si="2"/>
        <v>1</v>
      </c>
      <c r="K6" s="6">
        <v>13</v>
      </c>
      <c r="L6" s="7">
        <f t="shared" si="3"/>
        <v>16908</v>
      </c>
      <c r="M6" s="7">
        <v>8361</v>
      </c>
      <c r="N6" s="7">
        <v>8547</v>
      </c>
      <c r="O6" s="8">
        <f aca="true" t="shared" si="4" ref="O6:O15">(L6-L5)/L5*100</f>
        <v>0.14807794823194928</v>
      </c>
      <c r="P6" s="8">
        <v>-0.1</v>
      </c>
      <c r="Q6" s="9">
        <v>0</v>
      </c>
    </row>
    <row r="7" spans="1:17" s="10" customFormat="1" ht="18" customHeight="1">
      <c r="A7" s="6">
        <v>14</v>
      </c>
      <c r="B7" s="5">
        <f aca="true" t="shared" si="5" ref="B7:B14">SUM(C7:D7)</f>
        <v>148</v>
      </c>
      <c r="C7" s="5">
        <v>80</v>
      </c>
      <c r="D7" s="5">
        <v>68</v>
      </c>
      <c r="E7" s="5">
        <f aca="true" t="shared" si="6" ref="E7:E14">SUM(F7:G7)</f>
        <v>159</v>
      </c>
      <c r="F7" s="5">
        <v>79</v>
      </c>
      <c r="G7" s="5">
        <v>80</v>
      </c>
      <c r="H7" s="5">
        <f t="shared" si="0"/>
        <v>-11</v>
      </c>
      <c r="I7" s="5">
        <f t="shared" si="1"/>
        <v>1</v>
      </c>
      <c r="J7" s="5">
        <f t="shared" si="2"/>
        <v>-12</v>
      </c>
      <c r="K7" s="6">
        <v>14</v>
      </c>
      <c r="L7" s="7">
        <f t="shared" si="3"/>
        <v>16892</v>
      </c>
      <c r="M7" s="7">
        <v>8344</v>
      </c>
      <c r="N7" s="7">
        <v>8548</v>
      </c>
      <c r="O7" s="8">
        <f t="shared" si="4"/>
        <v>-0.09462976105985332</v>
      </c>
      <c r="P7" s="8">
        <v>-0.1</v>
      </c>
      <c r="Q7" s="9">
        <v>-0.1</v>
      </c>
    </row>
    <row r="8" spans="1:17" s="10" customFormat="1" ht="18" customHeight="1">
      <c r="A8" s="6">
        <v>15</v>
      </c>
      <c r="B8" s="5">
        <f t="shared" si="5"/>
        <v>131</v>
      </c>
      <c r="C8" s="5">
        <v>63</v>
      </c>
      <c r="D8" s="5">
        <v>68</v>
      </c>
      <c r="E8" s="5">
        <f t="shared" si="6"/>
        <v>147</v>
      </c>
      <c r="F8" s="5">
        <v>74</v>
      </c>
      <c r="G8" s="5">
        <v>73</v>
      </c>
      <c r="H8" s="5">
        <f t="shared" si="0"/>
        <v>-16</v>
      </c>
      <c r="I8" s="5">
        <f t="shared" si="1"/>
        <v>-11</v>
      </c>
      <c r="J8" s="5">
        <f t="shared" si="2"/>
        <v>-5</v>
      </c>
      <c r="K8" s="6">
        <v>15</v>
      </c>
      <c r="L8" s="7">
        <f t="shared" si="3"/>
        <v>16824</v>
      </c>
      <c r="M8" s="7">
        <v>8286</v>
      </c>
      <c r="N8" s="7">
        <v>8538</v>
      </c>
      <c r="O8" s="8">
        <f t="shared" si="4"/>
        <v>-0.4025574236324887</v>
      </c>
      <c r="P8" s="8">
        <v>-0.1</v>
      </c>
      <c r="Q8" s="9">
        <v>-0.3</v>
      </c>
    </row>
    <row r="9" spans="1:17" s="10" customFormat="1" ht="18" customHeight="1">
      <c r="A9" s="6">
        <v>16</v>
      </c>
      <c r="B9" s="5">
        <f t="shared" si="5"/>
        <v>126</v>
      </c>
      <c r="C9" s="5">
        <v>68</v>
      </c>
      <c r="D9" s="5">
        <v>58</v>
      </c>
      <c r="E9" s="5">
        <f t="shared" si="6"/>
        <v>151</v>
      </c>
      <c r="F9" s="5">
        <v>81</v>
      </c>
      <c r="G9" s="5">
        <v>70</v>
      </c>
      <c r="H9" s="5">
        <f t="shared" si="0"/>
        <v>-25</v>
      </c>
      <c r="I9" s="5">
        <f t="shared" si="1"/>
        <v>-13</v>
      </c>
      <c r="J9" s="5">
        <f t="shared" si="2"/>
        <v>-12</v>
      </c>
      <c r="K9" s="5">
        <v>16</v>
      </c>
      <c r="L9" s="7">
        <f t="shared" si="3"/>
        <v>16734</v>
      </c>
      <c r="M9" s="7">
        <v>8237</v>
      </c>
      <c r="N9" s="7">
        <v>8497</v>
      </c>
      <c r="O9" s="8">
        <f t="shared" si="4"/>
        <v>-0.5349500713266762</v>
      </c>
      <c r="P9" s="8">
        <v>-0.1</v>
      </c>
      <c r="Q9" s="9">
        <v>-0.4</v>
      </c>
    </row>
    <row r="10" spans="1:17" s="10" customFormat="1" ht="18" customHeight="1">
      <c r="A10" s="6">
        <v>17</v>
      </c>
      <c r="B10" s="5">
        <f t="shared" si="5"/>
        <v>121</v>
      </c>
      <c r="C10" s="5">
        <v>60</v>
      </c>
      <c r="D10" s="5">
        <v>61</v>
      </c>
      <c r="E10" s="5">
        <f t="shared" si="6"/>
        <v>179</v>
      </c>
      <c r="F10" s="5">
        <v>98</v>
      </c>
      <c r="G10" s="5">
        <v>81</v>
      </c>
      <c r="H10" s="5">
        <f t="shared" si="0"/>
        <v>-58</v>
      </c>
      <c r="I10" s="5">
        <f t="shared" si="1"/>
        <v>-38</v>
      </c>
      <c r="J10" s="5">
        <f t="shared" si="2"/>
        <v>-20</v>
      </c>
      <c r="K10" s="5">
        <v>17</v>
      </c>
      <c r="L10" s="7">
        <f t="shared" si="3"/>
        <v>16718</v>
      </c>
      <c r="M10" s="7">
        <v>8231</v>
      </c>
      <c r="N10" s="7">
        <v>8487</v>
      </c>
      <c r="O10" s="8">
        <f t="shared" si="4"/>
        <v>-0.09561372056890165</v>
      </c>
      <c r="P10" s="8">
        <v>-0.4</v>
      </c>
      <c r="Q10" s="8">
        <v>0.3</v>
      </c>
    </row>
    <row r="11" spans="1:17" s="11" customFormat="1" ht="18" customHeight="1">
      <c r="A11" s="6">
        <v>18</v>
      </c>
      <c r="B11" s="5">
        <f t="shared" si="5"/>
        <v>132</v>
      </c>
      <c r="C11" s="5">
        <v>68</v>
      </c>
      <c r="D11" s="5">
        <v>64</v>
      </c>
      <c r="E11" s="5">
        <f t="shared" si="6"/>
        <v>152</v>
      </c>
      <c r="F11" s="5">
        <v>81</v>
      </c>
      <c r="G11" s="5">
        <v>71</v>
      </c>
      <c r="H11" s="5">
        <f t="shared" si="0"/>
        <v>-20</v>
      </c>
      <c r="I11" s="5">
        <f t="shared" si="1"/>
        <v>-13</v>
      </c>
      <c r="J11" s="5">
        <f t="shared" si="2"/>
        <v>-7</v>
      </c>
      <c r="K11" s="5">
        <v>18</v>
      </c>
      <c r="L11" s="7">
        <f t="shared" si="3"/>
        <v>16447</v>
      </c>
      <c r="M11" s="7">
        <v>8089</v>
      </c>
      <c r="N11" s="7">
        <v>8358</v>
      </c>
      <c r="O11" s="8">
        <f t="shared" si="4"/>
        <v>-1.6210072975236272</v>
      </c>
      <c r="P11" s="8">
        <v>-0.1</v>
      </c>
      <c r="Q11" s="8">
        <v>-0.1</v>
      </c>
    </row>
    <row r="12" spans="1:17" s="11" customFormat="1" ht="18" customHeight="1">
      <c r="A12" s="6">
        <v>19</v>
      </c>
      <c r="B12" s="5">
        <f t="shared" si="5"/>
        <v>139</v>
      </c>
      <c r="C12" s="5">
        <v>74</v>
      </c>
      <c r="D12" s="5">
        <v>65</v>
      </c>
      <c r="E12" s="5">
        <f t="shared" si="6"/>
        <v>199</v>
      </c>
      <c r="F12" s="5">
        <v>99</v>
      </c>
      <c r="G12" s="5">
        <v>100</v>
      </c>
      <c r="H12" s="5">
        <f t="shared" si="0"/>
        <v>-60</v>
      </c>
      <c r="I12" s="5">
        <f t="shared" si="1"/>
        <v>-25</v>
      </c>
      <c r="J12" s="5">
        <f t="shared" si="2"/>
        <v>-35</v>
      </c>
      <c r="K12" s="5">
        <v>19</v>
      </c>
      <c r="L12" s="7">
        <f t="shared" si="3"/>
        <v>16283</v>
      </c>
      <c r="M12" s="7">
        <v>8015</v>
      </c>
      <c r="N12" s="7">
        <v>8268</v>
      </c>
      <c r="O12" s="8">
        <f t="shared" si="4"/>
        <v>-0.9971423359883262</v>
      </c>
      <c r="P12" s="8">
        <v>-0.4</v>
      </c>
      <c r="Q12" s="8">
        <v>-0.7</v>
      </c>
    </row>
    <row r="13" spans="1:17" s="11" customFormat="1" ht="18" customHeight="1">
      <c r="A13" s="6">
        <v>20</v>
      </c>
      <c r="B13" s="5">
        <f t="shared" si="5"/>
        <v>124</v>
      </c>
      <c r="C13" s="5">
        <v>62</v>
      </c>
      <c r="D13" s="5">
        <v>62</v>
      </c>
      <c r="E13" s="5">
        <f t="shared" si="6"/>
        <v>203</v>
      </c>
      <c r="F13" s="5">
        <v>87</v>
      </c>
      <c r="G13" s="5">
        <v>116</v>
      </c>
      <c r="H13" s="5">
        <f t="shared" si="0"/>
        <v>-79</v>
      </c>
      <c r="I13" s="5">
        <f t="shared" si="1"/>
        <v>-25</v>
      </c>
      <c r="J13" s="5">
        <f t="shared" si="2"/>
        <v>-54</v>
      </c>
      <c r="K13" s="5">
        <v>20</v>
      </c>
      <c r="L13" s="7">
        <f t="shared" si="3"/>
        <v>16095</v>
      </c>
      <c r="M13" s="7">
        <v>7934</v>
      </c>
      <c r="N13" s="7">
        <v>8161</v>
      </c>
      <c r="O13" s="8">
        <f t="shared" si="4"/>
        <v>-1.1545783946447215</v>
      </c>
      <c r="P13" s="8">
        <v>-0.5</v>
      </c>
      <c r="Q13" s="8">
        <v>-0.7</v>
      </c>
    </row>
    <row r="14" spans="1:17" s="11" customFormat="1" ht="18" customHeight="1">
      <c r="A14" s="6">
        <v>21</v>
      </c>
      <c r="B14" s="5">
        <f t="shared" si="5"/>
        <v>99</v>
      </c>
      <c r="C14" s="5">
        <v>48</v>
      </c>
      <c r="D14" s="5">
        <v>51</v>
      </c>
      <c r="E14" s="5">
        <f t="shared" si="6"/>
        <v>170</v>
      </c>
      <c r="F14" s="5">
        <v>88</v>
      </c>
      <c r="G14" s="5">
        <v>82</v>
      </c>
      <c r="H14" s="5">
        <f t="shared" si="0"/>
        <v>-71</v>
      </c>
      <c r="I14" s="5">
        <f t="shared" si="1"/>
        <v>-40</v>
      </c>
      <c r="J14" s="5">
        <f t="shared" si="2"/>
        <v>-31</v>
      </c>
      <c r="K14" s="5">
        <v>21</v>
      </c>
      <c r="L14" s="7">
        <f t="shared" si="3"/>
        <v>15860</v>
      </c>
      <c r="M14" s="7">
        <v>7774</v>
      </c>
      <c r="N14" s="7">
        <v>8086</v>
      </c>
      <c r="O14" s="8">
        <f t="shared" si="4"/>
        <v>-1.460080770425598</v>
      </c>
      <c r="P14" s="8">
        <v>-0.4</v>
      </c>
      <c r="Q14" s="8">
        <v>-1</v>
      </c>
    </row>
    <row r="15" spans="1:17" s="11" customFormat="1" ht="18" customHeight="1">
      <c r="A15" s="6">
        <v>22</v>
      </c>
      <c r="B15" s="5">
        <f>SUM(C15:D15)</f>
        <v>109</v>
      </c>
      <c r="C15" s="5">
        <v>64</v>
      </c>
      <c r="D15" s="5">
        <v>45</v>
      </c>
      <c r="E15" s="5">
        <f>SUM(F15:G15)</f>
        <v>183</v>
      </c>
      <c r="F15" s="5">
        <v>86</v>
      </c>
      <c r="G15" s="5">
        <v>97</v>
      </c>
      <c r="H15" s="5">
        <f t="shared" si="0"/>
        <v>-74</v>
      </c>
      <c r="I15" s="5">
        <f t="shared" si="1"/>
        <v>-22</v>
      </c>
      <c r="J15" s="5">
        <f t="shared" si="2"/>
        <v>-52</v>
      </c>
      <c r="K15" s="5">
        <v>22</v>
      </c>
      <c r="L15" s="7">
        <v>15691</v>
      </c>
      <c r="M15" s="7">
        <v>7721</v>
      </c>
      <c r="N15" s="7">
        <v>7970</v>
      </c>
      <c r="O15" s="8">
        <f t="shared" si="4"/>
        <v>-1.0655737704918031</v>
      </c>
      <c r="P15" s="8">
        <v>-0.5</v>
      </c>
      <c r="Q15" s="8">
        <v>-0.7</v>
      </c>
    </row>
    <row r="16" spans="1:17" s="11" customFormat="1" ht="18" customHeight="1">
      <c r="A16" s="12">
        <v>23</v>
      </c>
      <c r="B16" s="13">
        <v>116</v>
      </c>
      <c r="C16" s="13">
        <v>67</v>
      </c>
      <c r="D16" s="13">
        <v>49</v>
      </c>
      <c r="E16" s="13">
        <v>194</v>
      </c>
      <c r="F16" s="13">
        <v>103</v>
      </c>
      <c r="G16" s="13">
        <v>91</v>
      </c>
      <c r="H16" s="13">
        <f>SUM(I16:J16)</f>
        <v>-78</v>
      </c>
      <c r="I16" s="13">
        <f t="shared" si="1"/>
        <v>-36</v>
      </c>
      <c r="J16" s="13">
        <f t="shared" si="2"/>
        <v>-42</v>
      </c>
      <c r="K16" s="13">
        <v>23</v>
      </c>
      <c r="L16" s="14">
        <v>15541</v>
      </c>
      <c r="M16" s="14">
        <v>7603</v>
      </c>
      <c r="N16" s="14">
        <v>7938</v>
      </c>
      <c r="O16" s="8">
        <v>-0.128526444315918</v>
      </c>
      <c r="P16" s="8">
        <v>-0.5008990495761623</v>
      </c>
      <c r="Q16" s="8">
        <v>-0.468790136141793</v>
      </c>
    </row>
    <row r="17" spans="1:17" s="15" customFormat="1" ht="18" customHeight="1">
      <c r="A17" s="6">
        <v>24</v>
      </c>
      <c r="B17" s="5">
        <v>91</v>
      </c>
      <c r="C17" s="5">
        <v>52</v>
      </c>
      <c r="D17" s="5">
        <v>39</v>
      </c>
      <c r="E17" s="5">
        <v>237</v>
      </c>
      <c r="F17" s="5">
        <v>132</v>
      </c>
      <c r="G17" s="5">
        <v>105</v>
      </c>
      <c r="H17" s="5">
        <v>-146</v>
      </c>
      <c r="I17" s="5">
        <v>-80</v>
      </c>
      <c r="J17" s="5">
        <v>-66</v>
      </c>
      <c r="K17" s="5">
        <v>24</v>
      </c>
      <c r="L17" s="7">
        <v>15250</v>
      </c>
      <c r="M17" s="7">
        <v>7444</v>
      </c>
      <c r="N17" s="7">
        <v>7806</v>
      </c>
      <c r="O17" s="8">
        <v>-1.8724663792548741</v>
      </c>
      <c r="P17" s="8">
        <v>-0.9558727248919733</v>
      </c>
      <c r="Q17" s="8">
        <v>-0.477936362445987</v>
      </c>
    </row>
    <row r="18" spans="1:17" s="11" customFormat="1" ht="18" customHeight="1">
      <c r="A18" s="6">
        <v>25</v>
      </c>
      <c r="B18" s="5">
        <v>95</v>
      </c>
      <c r="C18" s="5">
        <v>48</v>
      </c>
      <c r="D18" s="5">
        <v>47</v>
      </c>
      <c r="E18" s="5">
        <v>198</v>
      </c>
      <c r="F18" s="5">
        <v>100</v>
      </c>
      <c r="G18" s="5">
        <v>98</v>
      </c>
      <c r="H18" s="5">
        <f>SUM(I18:J18)</f>
        <v>-103</v>
      </c>
      <c r="I18" s="5">
        <f aca="true" t="shared" si="7" ref="I18:J21">C18-F18</f>
        <v>-52</v>
      </c>
      <c r="J18" s="5">
        <f t="shared" si="7"/>
        <v>-51</v>
      </c>
      <c r="K18" s="5">
        <v>25</v>
      </c>
      <c r="L18" s="7">
        <f>SUM(M18:N18)</f>
        <v>15055</v>
      </c>
      <c r="M18" s="7">
        <v>7342</v>
      </c>
      <c r="N18" s="7">
        <v>7713</v>
      </c>
      <c r="O18" s="8">
        <f>(L18-L17)/L17*100</f>
        <v>-1.2786885245901638</v>
      </c>
      <c r="P18" s="8">
        <v>-0.7</v>
      </c>
      <c r="Q18" s="8">
        <v>-0.6</v>
      </c>
    </row>
    <row r="19" spans="1:17" s="11" customFormat="1" ht="18" customHeight="1">
      <c r="A19" s="6">
        <v>26</v>
      </c>
      <c r="B19" s="5">
        <v>96</v>
      </c>
      <c r="C19" s="5">
        <v>47</v>
      </c>
      <c r="D19" s="5">
        <v>49</v>
      </c>
      <c r="E19" s="5">
        <v>192</v>
      </c>
      <c r="F19" s="5">
        <v>96</v>
      </c>
      <c r="G19" s="5">
        <v>96</v>
      </c>
      <c r="H19" s="5">
        <f>SUM(I19:J19)</f>
        <v>-96</v>
      </c>
      <c r="I19" s="5">
        <f t="shared" si="7"/>
        <v>-49</v>
      </c>
      <c r="J19" s="5">
        <f t="shared" si="7"/>
        <v>-47</v>
      </c>
      <c r="K19" s="5">
        <v>26</v>
      </c>
      <c r="L19" s="7">
        <f>SUM(M19:N19)</f>
        <v>14949</v>
      </c>
      <c r="M19" s="7">
        <v>7280</v>
      </c>
      <c r="N19" s="7">
        <v>7669</v>
      </c>
      <c r="O19" s="8">
        <f>(L19-L18)/L18*100</f>
        <v>-0.7040850215875125</v>
      </c>
      <c r="P19" s="8">
        <v>-0.64</v>
      </c>
      <c r="Q19" s="8">
        <v>-0.1</v>
      </c>
    </row>
    <row r="20" spans="1:17" s="16" customFormat="1" ht="18" customHeight="1">
      <c r="A20" s="6">
        <v>27</v>
      </c>
      <c r="B20" s="5">
        <v>81</v>
      </c>
      <c r="C20" s="5">
        <v>42</v>
      </c>
      <c r="D20" s="5">
        <v>39</v>
      </c>
      <c r="E20" s="5">
        <v>229</v>
      </c>
      <c r="F20" s="5">
        <v>106</v>
      </c>
      <c r="G20" s="5">
        <v>123</v>
      </c>
      <c r="H20" s="5">
        <f>SUM(I20:J20)</f>
        <v>-148</v>
      </c>
      <c r="I20" s="5">
        <f t="shared" si="7"/>
        <v>-64</v>
      </c>
      <c r="J20" s="5">
        <f t="shared" si="7"/>
        <v>-84</v>
      </c>
      <c r="K20" s="5">
        <v>27</v>
      </c>
      <c r="L20" s="7">
        <f>SUM(M20:N20)</f>
        <v>14780</v>
      </c>
      <c r="M20" s="7">
        <v>7205</v>
      </c>
      <c r="N20" s="7">
        <v>7575</v>
      </c>
      <c r="O20" s="8">
        <f>(L20-L19)/L19*100</f>
        <v>-1.130510402033581</v>
      </c>
      <c r="P20" s="8">
        <v>-0.99</v>
      </c>
      <c r="Q20" s="8">
        <v>-0.1</v>
      </c>
    </row>
    <row r="21" spans="1:17" s="16" customFormat="1" ht="18" customHeight="1">
      <c r="A21" s="6">
        <v>28</v>
      </c>
      <c r="B21" s="24">
        <v>80</v>
      </c>
      <c r="C21" s="5">
        <v>37</v>
      </c>
      <c r="D21" s="5">
        <v>43</v>
      </c>
      <c r="E21" s="5">
        <f>SUM(E25:E36)</f>
        <v>186</v>
      </c>
      <c r="F21" s="5">
        <v>101</v>
      </c>
      <c r="G21" s="5">
        <v>97</v>
      </c>
      <c r="H21" s="5">
        <f>SUM(I21:J21)</f>
        <v>-118</v>
      </c>
      <c r="I21" s="5">
        <f t="shared" si="7"/>
        <v>-64</v>
      </c>
      <c r="J21" s="5">
        <f t="shared" si="7"/>
        <v>-54</v>
      </c>
      <c r="K21" s="5">
        <v>28</v>
      </c>
      <c r="L21" s="7">
        <f>SUM(M21:N21)</f>
        <v>14583</v>
      </c>
      <c r="M21" s="7">
        <v>7149</v>
      </c>
      <c r="N21" s="7">
        <v>7434</v>
      </c>
      <c r="O21" s="8">
        <f>(L21-L20)/L20*100</f>
        <v>-1.3328822733423544</v>
      </c>
      <c r="P21" s="8">
        <v>-0.8056257254045197</v>
      </c>
      <c r="Q21" s="8">
        <v>-0.935</v>
      </c>
    </row>
    <row r="22" spans="1:17" s="16" customFormat="1" ht="18" customHeight="1">
      <c r="A22" s="6">
        <v>29</v>
      </c>
      <c r="B22" s="24">
        <v>74</v>
      </c>
      <c r="C22" s="5">
        <v>38</v>
      </c>
      <c r="D22" s="5">
        <v>36</v>
      </c>
      <c r="E22" s="5">
        <v>192</v>
      </c>
      <c r="F22" s="5">
        <v>87</v>
      </c>
      <c r="G22" s="5">
        <v>105</v>
      </c>
      <c r="H22" s="5">
        <v>-118</v>
      </c>
      <c r="I22" s="5">
        <v>-49</v>
      </c>
      <c r="J22" s="5">
        <v>-69</v>
      </c>
      <c r="K22" s="5">
        <v>29</v>
      </c>
      <c r="L22" s="7">
        <v>14535</v>
      </c>
      <c r="M22" s="7">
        <v>7150</v>
      </c>
      <c r="N22" s="7">
        <v>7385</v>
      </c>
      <c r="O22" s="8">
        <v>-0.3291503805801275</v>
      </c>
      <c r="P22" s="8">
        <v>-0.8117776554760594</v>
      </c>
      <c r="Q22" s="8">
        <v>-0.6122729774353329</v>
      </c>
    </row>
    <row r="23" spans="1:17" s="16" customFormat="1" ht="18" customHeight="1">
      <c r="A23" s="6">
        <v>30</v>
      </c>
      <c r="B23" s="24">
        <v>82</v>
      </c>
      <c r="C23" s="5">
        <v>39</v>
      </c>
      <c r="D23" s="5">
        <v>43</v>
      </c>
      <c r="E23" s="5">
        <v>202</v>
      </c>
      <c r="F23" s="5">
        <v>99</v>
      </c>
      <c r="G23" s="5">
        <v>103</v>
      </c>
      <c r="H23" s="5">
        <v>-120</v>
      </c>
      <c r="I23" s="5">
        <v>-60</v>
      </c>
      <c r="J23" s="5">
        <v>-60</v>
      </c>
      <c r="K23" s="5">
        <v>30</v>
      </c>
      <c r="L23" s="7">
        <v>14432</v>
      </c>
      <c r="M23" s="7">
        <v>7118</v>
      </c>
      <c r="N23" s="7">
        <v>7314</v>
      </c>
      <c r="O23" s="8">
        <v>-1.0354522389083178</v>
      </c>
      <c r="P23" s="8">
        <v>-0.8303349017437033</v>
      </c>
      <c r="Q23" s="8">
        <v>-0.6158317187932466</v>
      </c>
    </row>
    <row r="24" spans="1:17" s="16" customFormat="1" ht="18" customHeight="1">
      <c r="A24" s="24" t="s">
        <v>22</v>
      </c>
      <c r="B24" s="5">
        <f aca="true" t="shared" si="8" ref="B24:G24">SUM(B26:B37)</f>
        <v>66</v>
      </c>
      <c r="C24" s="5">
        <f>SUM(C26:C37)</f>
        <v>39</v>
      </c>
      <c r="D24" s="5">
        <f>SUM(D26:D37)</f>
        <v>27</v>
      </c>
      <c r="E24" s="5">
        <f t="shared" si="8"/>
        <v>204</v>
      </c>
      <c r="F24" s="5">
        <f t="shared" si="8"/>
        <v>119</v>
      </c>
      <c r="G24" s="5">
        <f t="shared" si="8"/>
        <v>85</v>
      </c>
      <c r="H24" s="5">
        <f>SUM(I24:J24)</f>
        <v>-138</v>
      </c>
      <c r="I24" s="5">
        <f>C24-F24</f>
        <v>-80</v>
      </c>
      <c r="J24" s="5">
        <f>D24-G24</f>
        <v>-58</v>
      </c>
      <c r="K24" s="27" t="s">
        <v>23</v>
      </c>
      <c r="L24" s="7">
        <f>SUM(M24:N24)</f>
        <v>14292</v>
      </c>
      <c r="M24" s="7">
        <f>M37</f>
        <v>7052</v>
      </c>
      <c r="N24" s="7">
        <f>N37</f>
        <v>7240</v>
      </c>
      <c r="O24" s="8">
        <f>(L24-L21)/L21*100</f>
        <v>-1.9954741822670232</v>
      </c>
      <c r="P24" s="8">
        <f>H24/L36*100</f>
        <v>-0.9657778710896493</v>
      </c>
      <c r="Q24" s="8">
        <f>-89*100/L36</f>
        <v>-0.6228567429491217</v>
      </c>
    </row>
    <row r="25" spans="1:17" s="16" customFormat="1" ht="18" customHeight="1">
      <c r="A25" s="17" t="s">
        <v>18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4"/>
      <c r="M25" s="14"/>
      <c r="N25" s="14"/>
      <c r="O25" s="8"/>
      <c r="P25" s="8"/>
      <c r="Q25" s="8"/>
    </row>
    <row r="26" spans="1:17" s="11" customFormat="1" ht="18" customHeight="1">
      <c r="A26" s="18" t="s">
        <v>14</v>
      </c>
      <c r="B26" s="13">
        <f>SUM(C26:D26)</f>
        <v>4</v>
      </c>
      <c r="C26" s="13">
        <v>3</v>
      </c>
      <c r="D26" s="13">
        <v>1</v>
      </c>
      <c r="E26" s="13">
        <f>SUM(F26:G26)</f>
        <v>24</v>
      </c>
      <c r="F26" s="13">
        <v>16</v>
      </c>
      <c r="G26" s="13">
        <v>8</v>
      </c>
      <c r="H26" s="13">
        <f aca="true" t="shared" si="9" ref="H26:H36">SUM(I26:J26)</f>
        <v>-20</v>
      </c>
      <c r="I26" s="13">
        <f aca="true" t="shared" si="10" ref="I26:I36">C26-F26</f>
        <v>-13</v>
      </c>
      <c r="J26" s="13">
        <f aca="true" t="shared" si="11" ref="J26:J38">D26-G26</f>
        <v>-7</v>
      </c>
      <c r="K26" s="25" t="s">
        <v>16</v>
      </c>
      <c r="L26" s="14">
        <f>SUM(M26:N26)</f>
        <v>14416</v>
      </c>
      <c r="M26" s="14">
        <v>7113</v>
      </c>
      <c r="N26" s="14">
        <v>7303</v>
      </c>
      <c r="O26" s="44" t="s">
        <v>15</v>
      </c>
      <c r="P26" s="19" t="s">
        <v>15</v>
      </c>
      <c r="Q26" s="19" t="s">
        <v>15</v>
      </c>
    </row>
    <row r="27" spans="1:17" s="11" customFormat="1" ht="18" customHeight="1">
      <c r="A27" s="18">
        <v>2</v>
      </c>
      <c r="B27" s="13">
        <f aca="true" t="shared" si="12" ref="B27:B37">SUM(C27:D27)</f>
        <v>3</v>
      </c>
      <c r="C27" s="13">
        <v>2</v>
      </c>
      <c r="D27" s="13">
        <v>1</v>
      </c>
      <c r="E27" s="13">
        <f aca="true" t="shared" si="13" ref="E27:E37">SUM(F27:G27)</f>
        <v>22</v>
      </c>
      <c r="F27" s="13">
        <v>12</v>
      </c>
      <c r="G27" s="13">
        <v>10</v>
      </c>
      <c r="H27" s="13">
        <f t="shared" si="9"/>
        <v>-19</v>
      </c>
      <c r="I27" s="13">
        <f t="shared" si="10"/>
        <v>-10</v>
      </c>
      <c r="J27" s="13">
        <f t="shared" si="11"/>
        <v>-9</v>
      </c>
      <c r="K27" s="25">
        <v>2</v>
      </c>
      <c r="L27" s="14">
        <f aca="true" t="shared" si="14" ref="L27:L37">SUM(M27:N27)</f>
        <v>14399</v>
      </c>
      <c r="M27" s="14">
        <v>7105</v>
      </c>
      <c r="N27" s="14">
        <v>7294</v>
      </c>
      <c r="O27" s="44" t="s">
        <v>15</v>
      </c>
      <c r="P27" s="19" t="s">
        <v>15</v>
      </c>
      <c r="Q27" s="19" t="s">
        <v>15</v>
      </c>
    </row>
    <row r="28" spans="1:17" s="11" customFormat="1" ht="18" customHeight="1">
      <c r="A28" s="18">
        <v>3</v>
      </c>
      <c r="B28" s="13">
        <f t="shared" si="12"/>
        <v>7</v>
      </c>
      <c r="C28" s="13">
        <v>4</v>
      </c>
      <c r="D28" s="13">
        <v>3</v>
      </c>
      <c r="E28" s="13">
        <f t="shared" si="13"/>
        <v>16</v>
      </c>
      <c r="F28" s="13">
        <v>9</v>
      </c>
      <c r="G28" s="13">
        <v>7</v>
      </c>
      <c r="H28" s="13">
        <f t="shared" si="9"/>
        <v>-9</v>
      </c>
      <c r="I28" s="13">
        <f t="shared" si="10"/>
        <v>-5</v>
      </c>
      <c r="J28" s="13">
        <f t="shared" si="11"/>
        <v>-4</v>
      </c>
      <c r="K28" s="25">
        <v>3</v>
      </c>
      <c r="L28" s="14">
        <f t="shared" si="14"/>
        <v>14370</v>
      </c>
      <c r="M28" s="14">
        <v>7088</v>
      </c>
      <c r="N28" s="14">
        <v>7282</v>
      </c>
      <c r="O28" s="44" t="s">
        <v>15</v>
      </c>
      <c r="P28" s="19" t="s">
        <v>15</v>
      </c>
      <c r="Q28" s="19" t="s">
        <v>15</v>
      </c>
    </row>
    <row r="29" spans="1:17" s="11" customFormat="1" ht="18" customHeight="1">
      <c r="A29" s="18">
        <v>4</v>
      </c>
      <c r="B29" s="13">
        <f t="shared" si="12"/>
        <v>4</v>
      </c>
      <c r="C29" s="13">
        <v>2</v>
      </c>
      <c r="D29" s="13">
        <v>2</v>
      </c>
      <c r="E29" s="13">
        <f t="shared" si="13"/>
        <v>15</v>
      </c>
      <c r="F29" s="13">
        <v>11</v>
      </c>
      <c r="G29" s="13">
        <v>4</v>
      </c>
      <c r="H29" s="13">
        <f t="shared" si="9"/>
        <v>-11</v>
      </c>
      <c r="I29" s="13">
        <f t="shared" si="10"/>
        <v>-9</v>
      </c>
      <c r="J29" s="13">
        <f t="shared" si="11"/>
        <v>-2</v>
      </c>
      <c r="K29" s="25">
        <v>4</v>
      </c>
      <c r="L29" s="14">
        <f t="shared" si="14"/>
        <v>14367</v>
      </c>
      <c r="M29" s="14">
        <v>7088</v>
      </c>
      <c r="N29" s="14">
        <v>7279</v>
      </c>
      <c r="O29" s="44" t="s">
        <v>15</v>
      </c>
      <c r="P29" s="19" t="s">
        <v>15</v>
      </c>
      <c r="Q29" s="19" t="s">
        <v>15</v>
      </c>
    </row>
    <row r="30" spans="1:17" s="11" customFormat="1" ht="18" customHeight="1">
      <c r="A30" s="18">
        <v>5</v>
      </c>
      <c r="B30" s="13">
        <f t="shared" si="12"/>
        <v>6</v>
      </c>
      <c r="C30" s="13">
        <v>4</v>
      </c>
      <c r="D30" s="13">
        <v>2</v>
      </c>
      <c r="E30" s="13">
        <f t="shared" si="13"/>
        <v>22</v>
      </c>
      <c r="F30" s="13">
        <v>12</v>
      </c>
      <c r="G30" s="13">
        <v>10</v>
      </c>
      <c r="H30" s="13">
        <f t="shared" si="9"/>
        <v>-16</v>
      </c>
      <c r="I30" s="13">
        <f t="shared" si="10"/>
        <v>-8</v>
      </c>
      <c r="J30" s="13">
        <f t="shared" si="11"/>
        <v>-8</v>
      </c>
      <c r="K30" s="25">
        <v>5</v>
      </c>
      <c r="L30" s="14">
        <f t="shared" si="14"/>
        <v>14350</v>
      </c>
      <c r="M30" s="14">
        <v>7079</v>
      </c>
      <c r="N30" s="14">
        <v>7271</v>
      </c>
      <c r="O30" s="44" t="s">
        <v>15</v>
      </c>
      <c r="P30" s="19" t="s">
        <v>15</v>
      </c>
      <c r="Q30" s="19" t="s">
        <v>15</v>
      </c>
    </row>
    <row r="31" spans="1:17" s="11" customFormat="1" ht="18" customHeight="1">
      <c r="A31" s="18">
        <v>6</v>
      </c>
      <c r="B31" s="13">
        <f t="shared" si="12"/>
        <v>4</v>
      </c>
      <c r="C31" s="13">
        <v>3</v>
      </c>
      <c r="D31" s="13">
        <v>1</v>
      </c>
      <c r="E31" s="13">
        <f t="shared" si="13"/>
        <v>12</v>
      </c>
      <c r="F31" s="13">
        <v>5</v>
      </c>
      <c r="G31" s="13">
        <v>7</v>
      </c>
      <c r="H31" s="13">
        <f t="shared" si="9"/>
        <v>-8</v>
      </c>
      <c r="I31" s="13">
        <f t="shared" si="10"/>
        <v>-2</v>
      </c>
      <c r="J31" s="13">
        <f t="shared" si="11"/>
        <v>-6</v>
      </c>
      <c r="K31" s="25">
        <v>6</v>
      </c>
      <c r="L31" s="14">
        <f t="shared" si="14"/>
        <v>14327</v>
      </c>
      <c r="M31" s="14">
        <v>7070</v>
      </c>
      <c r="N31" s="14">
        <v>7257</v>
      </c>
      <c r="O31" s="44" t="s">
        <v>15</v>
      </c>
      <c r="P31" s="19" t="s">
        <v>15</v>
      </c>
      <c r="Q31" s="19" t="s">
        <v>15</v>
      </c>
    </row>
    <row r="32" spans="1:17" s="11" customFormat="1" ht="18" customHeight="1">
      <c r="A32" s="18">
        <v>7</v>
      </c>
      <c r="B32" s="13">
        <f t="shared" si="12"/>
        <v>6</v>
      </c>
      <c r="C32" s="13">
        <v>4</v>
      </c>
      <c r="D32" s="13">
        <v>2</v>
      </c>
      <c r="E32" s="13">
        <f t="shared" si="13"/>
        <v>15</v>
      </c>
      <c r="F32" s="13">
        <v>11</v>
      </c>
      <c r="G32" s="13">
        <v>4</v>
      </c>
      <c r="H32" s="13">
        <f t="shared" si="9"/>
        <v>-9</v>
      </c>
      <c r="I32" s="13">
        <f t="shared" si="10"/>
        <v>-7</v>
      </c>
      <c r="J32" s="13">
        <f t="shared" si="11"/>
        <v>-2</v>
      </c>
      <c r="K32" s="25">
        <v>7</v>
      </c>
      <c r="L32" s="14">
        <f t="shared" si="14"/>
        <v>14340</v>
      </c>
      <c r="M32" s="14">
        <v>7074</v>
      </c>
      <c r="N32" s="14">
        <v>7266</v>
      </c>
      <c r="O32" s="44" t="s">
        <v>15</v>
      </c>
      <c r="P32" s="19" t="s">
        <v>15</v>
      </c>
      <c r="Q32" s="19" t="s">
        <v>15</v>
      </c>
    </row>
    <row r="33" spans="1:18" s="11" customFormat="1" ht="18" customHeight="1">
      <c r="A33" s="18">
        <v>8</v>
      </c>
      <c r="B33" s="13">
        <f t="shared" si="12"/>
        <v>8</v>
      </c>
      <c r="C33" s="13">
        <v>4</v>
      </c>
      <c r="D33" s="13">
        <v>4</v>
      </c>
      <c r="E33" s="13">
        <f t="shared" si="13"/>
        <v>14</v>
      </c>
      <c r="F33" s="13">
        <v>8</v>
      </c>
      <c r="G33" s="13">
        <v>6</v>
      </c>
      <c r="H33" s="13">
        <f t="shared" si="9"/>
        <v>-6</v>
      </c>
      <c r="I33" s="13">
        <f t="shared" si="10"/>
        <v>-4</v>
      </c>
      <c r="J33" s="13">
        <f t="shared" si="11"/>
        <v>-2</v>
      </c>
      <c r="K33" s="25">
        <v>8</v>
      </c>
      <c r="L33" s="14">
        <f t="shared" si="14"/>
        <v>14323</v>
      </c>
      <c r="M33" s="14">
        <v>7063</v>
      </c>
      <c r="N33" s="14">
        <v>7260</v>
      </c>
      <c r="O33" s="44" t="s">
        <v>15</v>
      </c>
      <c r="P33" s="19" t="s">
        <v>15</v>
      </c>
      <c r="Q33" s="19" t="s">
        <v>15</v>
      </c>
      <c r="R33" s="20"/>
    </row>
    <row r="34" spans="1:17" s="11" customFormat="1" ht="18" customHeight="1">
      <c r="A34" s="18">
        <v>9</v>
      </c>
      <c r="B34" s="13">
        <f t="shared" si="12"/>
        <v>3</v>
      </c>
      <c r="C34" s="13">
        <v>1</v>
      </c>
      <c r="D34" s="13">
        <v>2</v>
      </c>
      <c r="E34" s="13">
        <f t="shared" si="13"/>
        <v>13</v>
      </c>
      <c r="F34" s="13">
        <v>9</v>
      </c>
      <c r="G34" s="13">
        <v>4</v>
      </c>
      <c r="H34" s="13">
        <f t="shared" si="9"/>
        <v>-10</v>
      </c>
      <c r="I34" s="13">
        <f t="shared" si="10"/>
        <v>-8</v>
      </c>
      <c r="J34" s="13">
        <f t="shared" si="11"/>
        <v>-2</v>
      </c>
      <c r="K34" s="25">
        <v>9</v>
      </c>
      <c r="L34" s="14">
        <f t="shared" si="14"/>
        <v>14309</v>
      </c>
      <c r="M34" s="14">
        <v>7064</v>
      </c>
      <c r="N34" s="14">
        <v>7245</v>
      </c>
      <c r="O34" s="44" t="s">
        <v>15</v>
      </c>
      <c r="P34" s="19" t="s">
        <v>15</v>
      </c>
      <c r="Q34" s="19" t="s">
        <v>15</v>
      </c>
    </row>
    <row r="35" spans="1:17" s="11" customFormat="1" ht="18" customHeight="1">
      <c r="A35" s="18">
        <v>10</v>
      </c>
      <c r="B35" s="13">
        <f t="shared" si="12"/>
        <v>7</v>
      </c>
      <c r="C35" s="13">
        <v>4</v>
      </c>
      <c r="D35" s="13">
        <v>3</v>
      </c>
      <c r="E35" s="13">
        <f t="shared" si="13"/>
        <v>15</v>
      </c>
      <c r="F35" s="13">
        <v>9</v>
      </c>
      <c r="G35" s="13">
        <v>6</v>
      </c>
      <c r="H35" s="13">
        <f t="shared" si="9"/>
        <v>-8</v>
      </c>
      <c r="I35" s="13">
        <f t="shared" si="10"/>
        <v>-5</v>
      </c>
      <c r="J35" s="13">
        <f t="shared" si="11"/>
        <v>-3</v>
      </c>
      <c r="K35" s="25">
        <v>10</v>
      </c>
      <c r="L35" s="14">
        <f t="shared" si="14"/>
        <v>14310</v>
      </c>
      <c r="M35" s="14">
        <v>7061</v>
      </c>
      <c r="N35" s="14">
        <v>7249</v>
      </c>
      <c r="O35" s="44" t="s">
        <v>15</v>
      </c>
      <c r="P35" s="19" t="s">
        <v>15</v>
      </c>
      <c r="Q35" s="19" t="s">
        <v>15</v>
      </c>
    </row>
    <row r="36" spans="1:17" s="11" customFormat="1" ht="18" customHeight="1">
      <c r="A36" s="18">
        <v>11</v>
      </c>
      <c r="B36" s="13">
        <f t="shared" si="12"/>
        <v>9</v>
      </c>
      <c r="C36" s="13">
        <v>7</v>
      </c>
      <c r="D36" s="13">
        <v>2</v>
      </c>
      <c r="E36" s="13">
        <f t="shared" si="13"/>
        <v>18</v>
      </c>
      <c r="F36" s="13">
        <v>8</v>
      </c>
      <c r="G36" s="13">
        <v>10</v>
      </c>
      <c r="H36" s="13">
        <f t="shared" si="9"/>
        <v>-9</v>
      </c>
      <c r="I36" s="13">
        <f t="shared" si="10"/>
        <v>-1</v>
      </c>
      <c r="J36" s="13">
        <f t="shared" si="11"/>
        <v>-8</v>
      </c>
      <c r="K36" s="25">
        <v>11</v>
      </c>
      <c r="L36" s="14">
        <f t="shared" si="14"/>
        <v>14289</v>
      </c>
      <c r="M36" s="14">
        <v>7047</v>
      </c>
      <c r="N36" s="14">
        <v>7242</v>
      </c>
      <c r="O36" s="44" t="s">
        <v>15</v>
      </c>
      <c r="P36" s="19" t="s">
        <v>15</v>
      </c>
      <c r="Q36" s="19" t="s">
        <v>15</v>
      </c>
    </row>
    <row r="37" spans="1:17" s="11" customFormat="1" ht="18" customHeight="1">
      <c r="A37" s="18">
        <v>12</v>
      </c>
      <c r="B37" s="13">
        <f t="shared" si="12"/>
        <v>5</v>
      </c>
      <c r="C37" s="13">
        <v>1</v>
      </c>
      <c r="D37" s="13">
        <v>4</v>
      </c>
      <c r="E37" s="13">
        <f t="shared" si="13"/>
        <v>18</v>
      </c>
      <c r="F37" s="13">
        <v>9</v>
      </c>
      <c r="G37" s="13">
        <v>9</v>
      </c>
      <c r="H37" s="13">
        <f>SUM(I37:J37)</f>
        <v>-13</v>
      </c>
      <c r="I37" s="13">
        <f>C37-F37</f>
        <v>-8</v>
      </c>
      <c r="J37" s="13">
        <f t="shared" si="11"/>
        <v>-5</v>
      </c>
      <c r="K37" s="25">
        <v>12</v>
      </c>
      <c r="L37" s="14">
        <f t="shared" si="14"/>
        <v>14292</v>
      </c>
      <c r="M37" s="14">
        <v>7052</v>
      </c>
      <c r="N37" s="14">
        <v>7240</v>
      </c>
      <c r="O37" s="44" t="s">
        <v>15</v>
      </c>
      <c r="P37" s="19" t="s">
        <v>15</v>
      </c>
      <c r="Q37" s="19" t="s">
        <v>15</v>
      </c>
    </row>
    <row r="38" spans="1:17" ht="18" customHeight="1">
      <c r="A38" s="21"/>
      <c r="B38" s="21"/>
      <c r="C38" s="21"/>
      <c r="D38" s="21"/>
      <c r="E38" s="21"/>
      <c r="F38" s="21"/>
      <c r="J38" s="26">
        <f t="shared" si="11"/>
        <v>0</v>
      </c>
      <c r="L38" s="21"/>
      <c r="M38" s="21"/>
      <c r="N38" s="21"/>
      <c r="O38" s="29" t="s">
        <v>17</v>
      </c>
      <c r="P38" s="29"/>
      <c r="Q38" s="29"/>
    </row>
    <row r="39" spans="1:17" ht="18" customHeight="1">
      <c r="A39" s="22"/>
      <c r="B39" s="22"/>
      <c r="C39" s="22"/>
      <c r="D39" s="22"/>
      <c r="E39" s="22"/>
      <c r="F39" s="22"/>
      <c r="L39" s="22"/>
      <c r="M39" s="22"/>
      <c r="N39" s="22"/>
      <c r="O39" s="22"/>
      <c r="P39" s="22"/>
      <c r="Q39" s="22"/>
    </row>
    <row r="40" spans="1:17" ht="13.5" customHeight="1">
      <c r="A40" s="35" t="s">
        <v>19</v>
      </c>
      <c r="B40" s="35"/>
      <c r="C40" s="35"/>
      <c r="D40" s="35"/>
      <c r="E40" s="35"/>
      <c r="F40" s="35"/>
      <c r="G40" s="35"/>
      <c r="H40" s="35"/>
      <c r="I40" s="23"/>
      <c r="J40" s="23"/>
      <c r="K40" s="23"/>
      <c r="L40" s="23"/>
      <c r="O40" s="29"/>
      <c r="P40" s="29"/>
      <c r="Q40" s="29"/>
    </row>
    <row r="41" spans="1:14" ht="13.5">
      <c r="A41" s="35" t="s">
        <v>20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</row>
  </sheetData>
  <sheetProtection/>
  <mergeCells count="18">
    <mergeCell ref="A40:H40"/>
    <mergeCell ref="A41:N41"/>
    <mergeCell ref="A2:A4"/>
    <mergeCell ref="L2:N2"/>
    <mergeCell ref="O2:O4"/>
    <mergeCell ref="L3:L4"/>
    <mergeCell ref="M3:M4"/>
    <mergeCell ref="N3:N4"/>
    <mergeCell ref="O1:Q1"/>
    <mergeCell ref="O40:Q40"/>
    <mergeCell ref="B3:D3"/>
    <mergeCell ref="E3:G3"/>
    <mergeCell ref="H3:J3"/>
    <mergeCell ref="K3:K4"/>
    <mergeCell ref="Q2:Q4"/>
    <mergeCell ref="B2:J2"/>
    <mergeCell ref="P2:P4"/>
    <mergeCell ref="O38:Q38"/>
  </mergeCells>
  <printOptions/>
  <pageMargins left="0.984251968503937" right="0.984251968503937" top="0.7874015748031497" bottom="0.3937007874015748" header="1.141732283464567" footer="0.5118110236220472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2018-01-16T06:12:24Z</cp:lastPrinted>
  <dcterms:created xsi:type="dcterms:W3CDTF">2008-04-24T07:30:40Z</dcterms:created>
  <dcterms:modified xsi:type="dcterms:W3CDTF">2020-02-07T07:41:23Z</dcterms:modified>
  <cp:category/>
  <cp:version/>
  <cp:contentType/>
  <cp:contentStatus/>
</cp:coreProperties>
</file>