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k927HoWZNxKyNYPt/7mp9zCjzfr9wfKzY8HlKjSL/nPuc3MqwZ4dJzTNbqkSbtwKt8rvdRVlX/FVKRU6j6dg2g==" workbookSaltValue="Zi0slMoYmMEdYUht7CAgIQ==" workbookSpinCount="100000" lockStructure="1"/>
  <bookViews>
    <workbookView xWindow="0" yWindow="0" windowWidth="19440" windowHeight="907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AL8" i="4" s="1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BB10" i="4"/>
  <c r="AT10" i="4"/>
  <c r="P10" i="4"/>
  <c r="I10" i="4"/>
  <c r="AT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<sst xmlns="http://schemas.openxmlformats.org/spreadsheetml/2006/main" count="245" uniqueCount="126">
  <si>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</si>
  <si>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</si>
  <si>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</si>
  <si>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</si>
  <si>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</si>
  <si>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</si>
  <si>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</si>
  <si>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</si>
  <si>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</si>
  <si>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</si>
  <si>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</si>
  <si>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</si>
  <si>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</si>
  <si>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</si>
  <si>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</si>
  <si>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</si>
  <si>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</si>
  <si>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</si>
  <si>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</si>
  <si>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</si>
  <si>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</si>
  <si>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</si>
  <si>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</si>
  <si>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</si>
  <si>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</si>
  <si>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</si>
  <si>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</si>
  <si>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</si>
  <si>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</si>
  <si>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</si>
  <si>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</si>
  <si>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</si>
  <si>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</si>
  <si>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</si>
  <si>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</si>
  <si>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</si>
  <si>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</si>
  <si>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</si>
  <si>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</si>
  <si>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</si>
  <si>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</si>
  <si>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</si>
  <si>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</si>
  <si>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</si>
  <si>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</si>
  <si>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</si>
  <si>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</si>
  <si>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</si>
  <si>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</si>
  <si>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</si>
  <si>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</si>
  <si>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</si>
  <si>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</si>
  <si>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</si>
  <si>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</si>
  <si>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</si>
  <si>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</si>
  <si>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</si>
  <si>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</si>
  <si>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</si>
  <si>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</si>
  <si>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</si>
  <si>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</si>
  <si>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</si>
  <si>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</si>
  <si>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</si>
  <si>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</si>
  <si>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</si>
  <si>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</si>
  <si>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</si>
  <si>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</si>
  <si>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</si>
  <si>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</si>
  <si>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</si>
  <si>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</si>
  <si>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</si>
  <si>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</si>
  <si>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</si>
  <si>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</si>
  <si>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</si>
  <si>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</si>
  <si>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</si>
  <si>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</si>
  <si>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</si>
  <si>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</si>
  <si>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</si>
  <si>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</si>
  <si>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</si>
  <si>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</si>
  <si>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</si>
  <si>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</si>
  <si>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</si>
  <si>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</si>
  <si>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</si>
  <si>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</si>
  <si>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</si>
  <si>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</si>
  <si>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</si>
  <si>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</si>
  <si>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</si>
  <si>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</si>
  <si>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</si>
  <si>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</si>
  <si>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</si>
  <si>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</si>
  <si>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</si>
  <si>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</si>
  <si>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</si>
  <si>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</si>
  <si>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</si>
  <si>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長野県　坂城町</t>
  </si>
  <si>
    <t>法非適用</t>
  </si>
  <si>
    <t>下水道事業</t>
  </si>
  <si>
    <t>公共下水道</t>
  </si>
  <si>
    <t>Cd2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</si>
  <si>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</si>
  <si>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</si>
  <si>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</si>
  <si>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</si>
  <si>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</si>
  <si>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</si>
  <si>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</si>
  <si>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</si>
  <si>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
　料金収入は整備区域拡大に伴い増加していますが、一般会計への影響を最小減にするため、繰入金を前年同額としている中で、H34年度償還のピークを迎える地方債償還費の増加により、H28年度の97.73％からH29年度95.43％に減少しました。
④企業債残高対事業規模比率
　企業債残高はH32年度のピークに向けて増加していますが、料金収入が増加している段階のため、H28年度の442.28％からH29年度412.57％へ減となり、類似団体の1,124.26％より低い比率となっています。
⑤経費回収率
　汚水処理原価の見直しにより、H28年度111.83％からH29年度71.97％に減少し、類似団体平均を下回っています。
⑥汚水処理原価
　年間有収水量は増加していますが、汚水処理費の見直しによりH28年度153.58円から、H29年度は236.38円に上昇し類似団体平均を上回っています。
⑧水洗化率
　未普及地域の整備を進めている段階のため、処理区域内人口が増加しており、水洗便所設置済人口も増加してH28年度の77.10％からH29年度は77.46％に上昇しましたが、類似団体平均をやや下回っています。</t>
    <rPh sb="1" eb="4">
      <t>シュウエキテキ</t>
    </rPh>
    <rPh sb="4" eb="6">
      <t>シュウシ</t>
    </rPh>
    <rPh sb="6" eb="8">
      <t>ヒリツ</t>
    </rPh>
    <rPh sb="10" eb="12">
      <t>リョウキン</t>
    </rPh>
    <rPh sb="12" eb="14">
      <t>シュウニュウ</t>
    </rPh>
    <rPh sb="15" eb="17">
      <t>セイビ</t>
    </rPh>
    <rPh sb="17" eb="19">
      <t>クイキ</t>
    </rPh>
    <rPh sb="19" eb="21">
      <t>カクダイ</t>
    </rPh>
    <rPh sb="22" eb="23">
      <t>トモナ</t>
    </rPh>
    <rPh sb="24" eb="26">
      <t>ゾウカ</t>
    </rPh>
    <rPh sb="33" eb="35">
      <t>イッパン</t>
    </rPh>
    <rPh sb="35" eb="37">
      <t>カイケイ</t>
    </rPh>
    <rPh sb="39" eb="41">
      <t>エイキョウ</t>
    </rPh>
    <rPh sb="42" eb="45">
      <t>サイショウゲン</t>
    </rPh>
    <rPh sb="51" eb="54">
      <t>クリイレキン</t>
    </rPh>
    <rPh sb="55" eb="57">
      <t>ゼンネン</t>
    </rPh>
    <rPh sb="57" eb="59">
      <t>ドウガク</t>
    </rPh>
    <rPh sb="64" eb="65">
      <t>ナカ</t>
    </rPh>
    <rPh sb="70" eb="72">
      <t>ネンド</t>
    </rPh>
    <rPh sb="72" eb="74">
      <t>ショウカン</t>
    </rPh>
    <rPh sb="79" eb="80">
      <t>ムカ</t>
    </rPh>
    <rPh sb="82" eb="85">
      <t>チホウサイ</t>
    </rPh>
    <rPh sb="85" eb="88">
      <t>ショウカンヒ</t>
    </rPh>
    <rPh sb="89" eb="91">
      <t>ゾウカ</t>
    </rPh>
    <rPh sb="98" eb="100">
      <t>ネンド</t>
    </rPh>
    <rPh sb="112" eb="114">
      <t>ネンド</t>
    </rPh>
    <rPh sb="121" eb="123">
      <t>ゲンショウ</t>
    </rPh>
    <rPh sb="130" eb="132">
      <t>キギョウ</t>
    </rPh>
    <rPh sb="132" eb="133">
      <t>サイ</t>
    </rPh>
    <rPh sb="133" eb="135">
      <t>ザンダカ</t>
    </rPh>
    <rPh sb="135" eb="136">
      <t>タイ</t>
    </rPh>
    <rPh sb="136" eb="138">
      <t>ジギョウ</t>
    </rPh>
    <rPh sb="138" eb="140">
      <t>キボ</t>
    </rPh>
    <rPh sb="140" eb="142">
      <t>ヒリツ</t>
    </rPh>
    <rPh sb="144" eb="147">
      <t>キギョウサイ</t>
    </rPh>
    <rPh sb="147" eb="149">
      <t>ザンダカ</t>
    </rPh>
    <rPh sb="153" eb="155">
      <t>ネンド</t>
    </rPh>
    <rPh sb="160" eb="161">
      <t>ム</t>
    </rPh>
    <rPh sb="163" eb="165">
      <t>ゾウカ</t>
    </rPh>
    <rPh sb="172" eb="174">
      <t>リョウキン</t>
    </rPh>
    <rPh sb="174" eb="176">
      <t>シュウニュウ</t>
    </rPh>
    <rPh sb="177" eb="179">
      <t>ゾウカ</t>
    </rPh>
    <rPh sb="183" eb="185">
      <t>ダンカイ</t>
    </rPh>
    <rPh sb="192" eb="194">
      <t>ネンド</t>
    </rPh>
    <rPh sb="207" eb="209">
      <t>ネンド</t>
    </rPh>
    <rPh sb="217" eb="218">
      <t>ゲン</t>
    </rPh>
    <rPh sb="222" eb="224">
      <t>ルイジ</t>
    </rPh>
    <rPh sb="224" eb="226">
      <t>ダンタイ</t>
    </rPh>
    <rPh sb="238" eb="239">
      <t>ヒク</t>
    </rPh>
    <rPh sb="240" eb="242">
      <t>ヒリツ</t>
    </rPh>
    <rPh sb="252" eb="254">
      <t>ケイヒ</t>
    </rPh>
    <rPh sb="254" eb="257">
      <t>カイシュウリツ</t>
    </rPh>
    <rPh sb="259" eb="263">
      <t>オスイショリ</t>
    </rPh>
    <rPh sb="263" eb="265">
      <t>ゲンカ</t>
    </rPh>
    <rPh sb="266" eb="268">
      <t>ミナオ</t>
    </rPh>
    <rPh sb="276" eb="278">
      <t>ネンド</t>
    </rPh>
    <rPh sb="290" eb="292">
      <t>ネンド</t>
    </rPh>
    <rPh sb="299" eb="301">
      <t>ゲンショウ</t>
    </rPh>
    <rPh sb="303" eb="305">
      <t>ルイジ</t>
    </rPh>
    <rPh sb="305" eb="307">
      <t>ダンタイ</t>
    </rPh>
    <rPh sb="307" eb="309">
      <t>ヘイキン</t>
    </rPh>
    <rPh sb="328" eb="330">
      <t>ネンカン</t>
    </rPh>
    <rPh sb="330" eb="332">
      <t>ユウシュウ</t>
    </rPh>
    <rPh sb="332" eb="334">
      <t>スイリョウ</t>
    </rPh>
    <rPh sb="335" eb="337">
      <t>ゾウカ</t>
    </rPh>
    <rPh sb="344" eb="348">
      <t>オスイショリ</t>
    </rPh>
    <rPh sb="348" eb="349">
      <t>ヒ</t>
    </rPh>
    <rPh sb="350" eb="352">
      <t>ミナオ</t>
    </rPh>
    <rPh sb="359" eb="361">
      <t>ネンド</t>
    </rPh>
    <rPh sb="367" eb="368">
      <t>エン</t>
    </rPh>
    <rPh sb="374" eb="376">
      <t>ネンド</t>
    </rPh>
    <rPh sb="383" eb="384">
      <t>エン</t>
    </rPh>
    <rPh sb="385" eb="387">
      <t>ジョウショウ</t>
    </rPh>
    <rPh sb="388" eb="390">
      <t>ルイジ</t>
    </rPh>
    <rPh sb="390" eb="392">
      <t>ダンタイ</t>
    </rPh>
    <rPh sb="392" eb="394">
      <t>ヘイキン</t>
    </rPh>
    <rPh sb="395" eb="397">
      <t>ウワマワ</t>
    </rPh>
    <rPh sb="405" eb="408">
      <t>スイセンカ</t>
    </rPh>
    <rPh sb="408" eb="409">
      <t>リツ</t>
    </rPh>
    <rPh sb="411" eb="412">
      <t>ミ</t>
    </rPh>
    <rPh sb="412" eb="414">
      <t>フキュウ</t>
    </rPh>
    <rPh sb="414" eb="416">
      <t>チイキ</t>
    </rPh>
    <rPh sb="417" eb="419">
      <t>セイビ</t>
    </rPh>
    <rPh sb="420" eb="421">
      <t>スス</t>
    </rPh>
    <rPh sb="425" eb="427">
      <t>ダンカイ</t>
    </rPh>
    <rPh sb="431" eb="433">
      <t>ショリ</t>
    </rPh>
    <rPh sb="433" eb="436">
      <t>クイキナイ</t>
    </rPh>
    <rPh sb="436" eb="438">
      <t>ジンコウ</t>
    </rPh>
    <rPh sb="439" eb="441">
      <t>ゾウカ</t>
    </rPh>
    <rPh sb="446" eb="448">
      <t>スイセン</t>
    </rPh>
    <rPh sb="448" eb="450">
      <t>ベンジョ</t>
    </rPh>
    <rPh sb="450" eb="452">
      <t>セッチ</t>
    </rPh>
    <rPh sb="452" eb="453">
      <t>ス</t>
    </rPh>
    <rPh sb="453" eb="455">
      <t>ジンコウ</t>
    </rPh>
    <rPh sb="456" eb="458">
      <t>ゾウカ</t>
    </rPh>
    <rPh sb="463" eb="465">
      <t>ネンド</t>
    </rPh>
    <rPh sb="477" eb="479">
      <t>ネンド</t>
    </rPh>
    <rPh sb="487" eb="489">
      <t>ジョウショウ</t>
    </rPh>
    <rPh sb="495" eb="497">
      <t>ルイジ</t>
    </rPh>
    <rPh sb="497" eb="499">
      <t>ダンタイ</t>
    </rPh>
    <rPh sb="499" eb="501">
      <t>ヘイキン</t>
    </rPh>
    <rPh sb="504" eb="506">
      <t>シタマワ</t>
    </rPh>
    <phoneticPr fontId="15"/>
  </si>
  <si>
    <t>③管渠改善率
　H5年度からの整備のため、30年以上経過する管渠はまだ無い状況で、改善管渠延長がないため、該当ありません。
　国道、県道等重要路線に布設している管渠について、占用更新に合わせて点検を進めています。
　地形的に必要となる中継マンホールポンプを18箇所、宅内マンホールポンプを9箇所設置しており、毎年点検をして必要な修繕を進めてきています。</t>
    <rPh sb="1" eb="3">
      <t>カンキョ</t>
    </rPh>
    <rPh sb="3" eb="6">
      <t>カイゼンリツ</t>
    </rPh>
    <rPh sb="10" eb="12">
      <t>ネンド</t>
    </rPh>
    <rPh sb="15" eb="17">
      <t>セイビ</t>
    </rPh>
    <rPh sb="23" eb="26">
      <t>ネンイジョウ</t>
    </rPh>
    <rPh sb="26" eb="28">
      <t>ケイカ</t>
    </rPh>
    <rPh sb="30" eb="32">
      <t>カンキョ</t>
    </rPh>
    <rPh sb="35" eb="36">
      <t>ナ</t>
    </rPh>
    <rPh sb="37" eb="39">
      <t>ジョウキョウ</t>
    </rPh>
    <rPh sb="41" eb="43">
      <t>カイゼン</t>
    </rPh>
    <rPh sb="43" eb="45">
      <t>カンキョ</t>
    </rPh>
    <rPh sb="45" eb="47">
      <t>エンチョウ</t>
    </rPh>
    <rPh sb="53" eb="55">
      <t>ガイトウ</t>
    </rPh>
    <rPh sb="63" eb="65">
      <t>コクドウ</t>
    </rPh>
    <rPh sb="66" eb="68">
      <t>ケンドウ</t>
    </rPh>
    <rPh sb="68" eb="69">
      <t>トウ</t>
    </rPh>
    <rPh sb="69" eb="71">
      <t>ジュウヨウ</t>
    </rPh>
    <rPh sb="71" eb="73">
      <t>ロセン</t>
    </rPh>
    <rPh sb="74" eb="76">
      <t>フセツ</t>
    </rPh>
    <rPh sb="80" eb="82">
      <t>カンキョ</t>
    </rPh>
    <rPh sb="87" eb="89">
      <t>センヨウ</t>
    </rPh>
    <rPh sb="89" eb="91">
      <t>コウシン</t>
    </rPh>
    <rPh sb="92" eb="93">
      <t>ア</t>
    </rPh>
    <rPh sb="96" eb="98">
      <t>テンケン</t>
    </rPh>
    <rPh sb="99" eb="100">
      <t>スス</t>
    </rPh>
    <rPh sb="108" eb="111">
      <t>チケイテキ</t>
    </rPh>
    <rPh sb="112" eb="114">
      <t>ヒツヨウ</t>
    </rPh>
    <rPh sb="117" eb="119">
      <t>チュウケイ</t>
    </rPh>
    <rPh sb="130" eb="132">
      <t>カショ</t>
    </rPh>
    <rPh sb="133" eb="135">
      <t>タクナイ</t>
    </rPh>
    <rPh sb="145" eb="147">
      <t>カショ</t>
    </rPh>
    <rPh sb="147" eb="149">
      <t>セッチ</t>
    </rPh>
    <rPh sb="154" eb="156">
      <t>マイトシ</t>
    </rPh>
    <rPh sb="156" eb="158">
      <t>テンケン</t>
    </rPh>
    <rPh sb="161" eb="163">
      <t>ヒツヨウ</t>
    </rPh>
    <rPh sb="164" eb="166">
      <t>シュウゼン</t>
    </rPh>
    <rPh sb="167" eb="168">
      <t>スス</t>
    </rPh>
    <phoneticPr fontId="15"/>
  </si>
  <si>
    <t>　当町は千曲川流域下水道上流処理区に入り、最上流に位置しており、公共下水道事業着手がH5年度で、H29年度末の普及率は78.69％の状況です。
　下水道未普及地域の早期整備と、早期水洗化により、料金収入の増加を図ると共に、千曲川流域下水道維持管理運営協議会を通じて、汚水処理の効率化を進め、汚水処理費の軽減により、経営の健全化を図っていきます。
　また、管路等の点検を計画的に実施し、修繕等が必要な箇所の計画的な修繕を進め、長寿命化により維持管理費の軽減を通じて、経営の健全化を図っていきます。</t>
    <rPh sb="1" eb="3">
      <t>トウチョウ</t>
    </rPh>
    <rPh sb="4" eb="7">
      <t>チクマガワ</t>
    </rPh>
    <rPh sb="7" eb="9">
      <t>リュウイキ</t>
    </rPh>
    <rPh sb="9" eb="12">
      <t>ゲスイドウ</t>
    </rPh>
    <rPh sb="177" eb="179">
      <t>カンロ</t>
    </rPh>
    <rPh sb="179" eb="180">
      <t>トウ</t>
    </rPh>
    <rPh sb="181" eb="183">
      <t>テンケン</t>
    </rPh>
    <rPh sb="184" eb="187">
      <t>ケイカクテキ</t>
    </rPh>
    <rPh sb="188" eb="190">
      <t>ジッシ</t>
    </rPh>
    <rPh sb="192" eb="194">
      <t>シュウゼン</t>
    </rPh>
    <rPh sb="194" eb="195">
      <t>トウ</t>
    </rPh>
    <rPh sb="196" eb="198">
      <t>ヒツヨウ</t>
    </rPh>
    <rPh sb="199" eb="201">
      <t>カショ</t>
    </rPh>
    <rPh sb="202" eb="205">
      <t>ケイカクテキ</t>
    </rPh>
    <rPh sb="206" eb="208">
      <t>シュウゼン</t>
    </rPh>
    <rPh sb="209" eb="210">
      <t>スス</t>
    </rPh>
    <rPh sb="212" eb="216">
      <t>チョウジュミョウカ</t>
    </rPh>
    <rPh sb="219" eb="221">
      <t>イジ</t>
    </rPh>
    <rPh sb="221" eb="224">
      <t>カンリヒ</t>
    </rPh>
    <rPh sb="225" eb="227">
      <t>ケイゲン</t>
    </rPh>
    <rPh sb="228" eb="229">
      <t>ツウ</t>
    </rPh>
    <rPh sb="232" eb="234">
      <t>ケイエイ</t>
    </rPh>
    <rPh sb="235" eb="238">
      <t>ケンゼンカ</t>
    </rPh>
    <rPh sb="239" eb="240">
      <t>ハカ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</si>
</sst>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9"/>
          <c:y val="0.1580694566902846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AD-413D-A5CA-B28008A09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871872"/>
        <c:axId val="65873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0.17</c:v>
                </c:pt>
                <c:pt idx="2">
                  <c:v>0.15</c:v>
                </c:pt>
                <c:pt idx="3">
                  <c:v>0.1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AD-413D-A5CA-B28008A09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71872"/>
        <c:axId val="65873408"/>
      </c:lineChart>
      <c:dateAx>
        <c:axId val="65871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873408"/>
        <c:crosses val="autoZero"/>
        <c:auto val="1"/>
        <c:lblOffset val="100"/>
        <c:baseTimeUnit val="years"/>
      </c:dateAx>
      <c:valAx>
        <c:axId val="65873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871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08-4C5A-A9D4-6D9327F8D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574976"/>
        <c:axId val="66580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40.71</c:v>
                </c:pt>
                <c:pt idx="1">
                  <c:v>43.53</c:v>
                </c:pt>
                <c:pt idx="2">
                  <c:v>49.39</c:v>
                </c:pt>
                <c:pt idx="3">
                  <c:v>49.25</c:v>
                </c:pt>
                <c:pt idx="4">
                  <c:v>50.24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08-4C5A-A9D4-6D9327F8D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74976"/>
        <c:axId val="66580864"/>
      </c:lineChart>
      <c:dateAx>
        <c:axId val="66574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580864"/>
        <c:crosses val="autoZero"/>
        <c:auto val="1"/>
        <c:lblOffset val="100"/>
        <c:baseTimeUnit val="years"/>
      </c:dateAx>
      <c:valAx>
        <c:axId val="66580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574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71.53</c:v>
                </c:pt>
                <c:pt idx="1">
                  <c:v>75.33</c:v>
                </c:pt>
                <c:pt idx="2">
                  <c:v>77.75</c:v>
                </c:pt>
                <c:pt idx="3">
                  <c:v>77.099999999999994</c:v>
                </c:pt>
                <c:pt idx="4">
                  <c:v>77.459999999999994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20-4FC6-8905-C9078AF90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633728"/>
        <c:axId val="66635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63.45</c:v>
                </c:pt>
                <c:pt idx="1">
                  <c:v>64.14</c:v>
                </c:pt>
                <c:pt idx="2">
                  <c:v>83.96</c:v>
                </c:pt>
                <c:pt idx="3">
                  <c:v>84.12</c:v>
                </c:pt>
                <c:pt idx="4">
                  <c:v>84.17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20-4FC6-8905-C9078AF90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633728"/>
        <c:axId val="66635264"/>
      </c:lineChart>
      <c:dateAx>
        <c:axId val="66633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635264"/>
        <c:crosses val="autoZero"/>
        <c:auto val="1"/>
        <c:lblOffset val="100"/>
        <c:baseTimeUnit val="years"/>
      </c:dateAx>
      <c:valAx>
        <c:axId val="66635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633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370168884887795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92.73</c:v>
                </c:pt>
                <c:pt idx="1">
                  <c:v>88.25</c:v>
                </c:pt>
                <c:pt idx="2">
                  <c:v>97.85</c:v>
                </c:pt>
                <c:pt idx="3">
                  <c:v>97.73</c:v>
                </c:pt>
                <c:pt idx="4">
                  <c:v>95.43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53-4B6B-AE37-6B4DD445D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918080"/>
        <c:axId val="65919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853-4B6B-AE37-6B4DD445D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18080"/>
        <c:axId val="65919616"/>
      </c:lineChart>
      <c:dateAx>
        <c:axId val="65918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919616"/>
        <c:crosses val="autoZero"/>
        <c:auto val="1"/>
        <c:lblOffset val="100"/>
        <c:baseTimeUnit val="years"/>
      </c:dateAx>
      <c:valAx>
        <c:axId val="65919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5918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9E-41FA-B915-8D96442D1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095360"/>
        <c:axId val="66101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9E-41FA-B915-8D96442D1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095360"/>
        <c:axId val="66101248"/>
      </c:lineChart>
      <c:dateAx>
        <c:axId val="66095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101248"/>
        <c:crosses val="autoZero"/>
        <c:auto val="1"/>
        <c:lblOffset val="100"/>
        <c:baseTimeUnit val="years"/>
      </c:dateAx>
      <c:valAx>
        <c:axId val="66101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095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AA-4CC0-B4CD-8F46652E8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11200"/>
        <c:axId val="66229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2AA-4CC0-B4CD-8F46652E88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11200"/>
        <c:axId val="66229376"/>
      </c:lineChart>
      <c:dateAx>
        <c:axId val="66211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229376"/>
        <c:crosses val="autoZero"/>
        <c:auto val="1"/>
        <c:lblOffset val="100"/>
        <c:baseTimeUnit val="years"/>
      </c:dateAx>
      <c:valAx>
        <c:axId val="66229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211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BD-4B58-8AE1-FD20D6D0E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278528"/>
        <c:axId val="66280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5BD-4B58-8AE1-FD20D6D0E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8528"/>
        <c:axId val="66280064"/>
      </c:lineChart>
      <c:dateAx>
        <c:axId val="66278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280064"/>
        <c:crosses val="autoZero"/>
        <c:auto val="1"/>
        <c:lblOffset val="100"/>
        <c:baseTimeUnit val="years"/>
      </c:dateAx>
      <c:valAx>
        <c:axId val="66280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278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D5-4524-BCE8-47C5CC501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16544"/>
        <c:axId val="66338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D5-4524-BCE8-47C5CC501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16544"/>
        <c:axId val="66338816"/>
      </c:lineChart>
      <c:dateAx>
        <c:axId val="66316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338816"/>
        <c:crosses val="autoZero"/>
        <c:auto val="1"/>
        <c:lblOffset val="100"/>
        <c:baseTimeUnit val="years"/>
      </c:dateAx>
      <c:valAx>
        <c:axId val="66338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316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780.34</c:v>
                </c:pt>
                <c:pt idx="1">
                  <c:v>974.87</c:v>
                </c:pt>
                <c:pt idx="2">
                  <c:v>486.69</c:v>
                </c:pt>
                <c:pt idx="3">
                  <c:v>442.28</c:v>
                </c:pt>
                <c:pt idx="4">
                  <c:v>412.57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DE-47D7-87C3-559AEEFD7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354560"/>
        <c:axId val="66364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1826.49</c:v>
                </c:pt>
                <c:pt idx="1">
                  <c:v>1696.96</c:v>
                </c:pt>
                <c:pt idx="2">
                  <c:v>1162.3599999999999</c:v>
                </c:pt>
                <c:pt idx="3">
                  <c:v>1047.6500000000001</c:v>
                </c:pt>
                <c:pt idx="4">
                  <c:v>1124.26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DE-47D7-87C3-559AEEFD7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354560"/>
        <c:axId val="66364544"/>
      </c:lineChart>
      <c:dateAx>
        <c:axId val="66354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364544"/>
        <c:crosses val="autoZero"/>
        <c:auto val="1"/>
        <c:lblOffset val="100"/>
        <c:baseTimeUnit val="years"/>
      </c:dateAx>
      <c:valAx>
        <c:axId val="66364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354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94.69</c:v>
                </c:pt>
                <c:pt idx="1">
                  <c:v>83.39</c:v>
                </c:pt>
                <c:pt idx="2">
                  <c:v>112.87</c:v>
                </c:pt>
                <c:pt idx="3">
                  <c:v>111.83</c:v>
                </c:pt>
                <c:pt idx="4">
                  <c:v>71.97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A6-4D89-A36A-5B87381E2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413312"/>
        <c:axId val="66414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48</c:v>
                </c:pt>
                <c:pt idx="1">
                  <c:v>47.23</c:v>
                </c:pt>
                <c:pt idx="2">
                  <c:v>68.209999999999994</c:v>
                </c:pt>
                <c:pt idx="3">
                  <c:v>74.040000000000006</c:v>
                </c:pt>
                <c:pt idx="4">
                  <c:v>80.58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A6-4D89-A36A-5B87381E2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13312"/>
        <c:axId val="66414848"/>
      </c:lineChart>
      <c:dateAx>
        <c:axId val="66413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414848"/>
        <c:crosses val="autoZero"/>
        <c:auto val="1"/>
        <c:lblOffset val="100"/>
        <c:baseTimeUnit val="years"/>
      </c:dateAx>
      <c:valAx>
        <c:axId val="66414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413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173.32</c:v>
                </c:pt>
                <c:pt idx="1">
                  <c:v>203.98</c:v>
                </c:pt>
                <c:pt idx="2">
                  <c:v>152.41999999999999</c:v>
                </c:pt>
                <c:pt idx="3">
                  <c:v>153.58000000000001</c:v>
                </c:pt>
                <c:pt idx="4">
                  <c:v>236.38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A8-4874-A906-E6B835939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524672"/>
        <c:axId val="66526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334.37</c:v>
                </c:pt>
                <c:pt idx="1">
                  <c:v>351.41</c:v>
                </c:pt>
                <c:pt idx="2">
                  <c:v>250.84</c:v>
                </c:pt>
                <c:pt idx="3">
                  <c:v>235.61</c:v>
                </c:pt>
                <c:pt idx="4">
                  <c:v>216.21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EA8-4874-A906-E6B835939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24672"/>
        <c:axId val="66526208"/>
      </c:lineChart>
      <c:dateAx>
        <c:axId val="66524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526208"/>
        <c:crosses val="autoZero"/>
        <c:auto val="1"/>
        <c:lblOffset val="100"/>
        <c:baseTimeUnit val="years"/>
      </c:dateAx>
      <c:valAx>
        <c:axId val="66526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524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55" zoomScaleNormal="55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4" t="str">
        <f>データ!H6</f>
        <v>長野県　坂城町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Cd2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15188</v>
      </c>
      <c r="AM8" s="66"/>
      <c r="AN8" s="66"/>
      <c r="AO8" s="66"/>
      <c r="AP8" s="66"/>
      <c r="AQ8" s="66"/>
      <c r="AR8" s="66"/>
      <c r="AS8" s="66"/>
      <c r="AT8" s="65">
        <f>データ!T6</f>
        <v>53.64</v>
      </c>
      <c r="AU8" s="65"/>
      <c r="AV8" s="65"/>
      <c r="AW8" s="65"/>
      <c r="AX8" s="65"/>
      <c r="AY8" s="65"/>
      <c r="AZ8" s="65"/>
      <c r="BA8" s="65"/>
      <c r="BB8" s="65">
        <f>データ!U6</f>
        <v>283.14999999999998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78.69</v>
      </c>
      <c r="Q10" s="65"/>
      <c r="R10" s="65"/>
      <c r="S10" s="65"/>
      <c r="T10" s="65"/>
      <c r="U10" s="65"/>
      <c r="V10" s="65"/>
      <c r="W10" s="65">
        <f>データ!Q6</f>
        <v>102.34</v>
      </c>
      <c r="X10" s="65"/>
      <c r="Y10" s="65"/>
      <c r="Z10" s="65"/>
      <c r="AA10" s="65"/>
      <c r="AB10" s="65"/>
      <c r="AC10" s="65"/>
      <c r="AD10" s="66">
        <f>データ!R6</f>
        <v>3186</v>
      </c>
      <c r="AE10" s="66"/>
      <c r="AF10" s="66"/>
      <c r="AG10" s="66"/>
      <c r="AH10" s="66"/>
      <c r="AI10" s="66"/>
      <c r="AJ10" s="66"/>
      <c r="AK10" s="2"/>
      <c r="AL10" s="66">
        <f>データ!V6</f>
        <v>11933</v>
      </c>
      <c r="AM10" s="66"/>
      <c r="AN10" s="66"/>
      <c r="AO10" s="66"/>
      <c r="AP10" s="66"/>
      <c r="AQ10" s="66"/>
      <c r="AR10" s="66"/>
      <c r="AS10" s="66"/>
      <c r="AT10" s="65">
        <f>データ!W6</f>
        <v>5.0199999999999996</v>
      </c>
      <c r="AU10" s="65"/>
      <c r="AV10" s="65"/>
      <c r="AW10" s="65"/>
      <c r="AX10" s="65"/>
      <c r="AY10" s="65"/>
      <c r="AZ10" s="65"/>
      <c r="BA10" s="65"/>
      <c r="BB10" s="65">
        <f>データ!X6</f>
        <v>2377.09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123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41</v>
      </c>
    </row>
    <row r="84" spans="1:78">
      <c r="C84" s="2" t="s">
        <v>42</v>
      </c>
    </row>
    <row r="85" spans="1:78" hidden="1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56</v>
      </c>
      <c r="N86" s="25" t="s">
        <v>56</v>
      </c>
      <c r="O86" s="25" t="str">
        <f>データ!EO6</f>
        <v>【0.23】</v>
      </c>
    </row>
  </sheetData>
  <sheetProtection algorithmName="SHA-512" hashValue="Aw7eR5m2DT+NBpVjqae+BGQ13ehaCGpp51C+gkoSGXPRKmU/nCIXQc7vYtIuzJjmIM0zRgxpmGyPa5zeps0Uzg==" saltValue="JSq6/bSiw160loto4P/DEA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>
      <c r="A6" s="27" t="s">
        <v>109</v>
      </c>
      <c r="B6" s="32">
        <f>B7</f>
        <v>2017</v>
      </c>
      <c r="C6" s="32">
        <f t="shared" ref="C6:X6" si="3">C7</f>
        <v>205214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長野県　坂城町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Cd2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78.69</v>
      </c>
      <c r="Q6" s="33">
        <f t="shared" si="3"/>
        <v>102.34</v>
      </c>
      <c r="R6" s="33">
        <f t="shared" si="3"/>
        <v>3186</v>
      </c>
      <c r="S6" s="33">
        <f t="shared" si="3"/>
        <v>15188</v>
      </c>
      <c r="T6" s="33">
        <f t="shared" si="3"/>
        <v>53.64</v>
      </c>
      <c r="U6" s="33">
        <f t="shared" si="3"/>
        <v>283.14999999999998</v>
      </c>
      <c r="V6" s="33">
        <f t="shared" si="3"/>
        <v>11933</v>
      </c>
      <c r="W6" s="33">
        <f t="shared" si="3"/>
        <v>5.0199999999999996</v>
      </c>
      <c r="X6" s="33">
        <f t="shared" si="3"/>
        <v>2377.09</v>
      </c>
      <c r="Y6" s="34">
        <f>IF(Y7="",NA(),Y7)</f>
        <v>92.73</v>
      </c>
      <c r="Z6" s="34">
        <f t="shared" ref="Z6:AH6" si="4">IF(Z7="",NA(),Z7)</f>
        <v>88.25</v>
      </c>
      <c r="AA6" s="34">
        <f t="shared" si="4"/>
        <v>97.85</v>
      </c>
      <c r="AB6" s="34">
        <f t="shared" si="4"/>
        <v>97.73</v>
      </c>
      <c r="AC6" s="34">
        <f t="shared" si="4"/>
        <v>95.43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780.34</v>
      </c>
      <c r="BG6" s="34">
        <f t="shared" ref="BG6:BO6" si="7">IF(BG7="",NA(),BG7)</f>
        <v>974.87</v>
      </c>
      <c r="BH6" s="34">
        <f t="shared" si="7"/>
        <v>486.69</v>
      </c>
      <c r="BI6" s="34">
        <f t="shared" si="7"/>
        <v>442.28</v>
      </c>
      <c r="BJ6" s="34">
        <f t="shared" si="7"/>
        <v>412.57</v>
      </c>
      <c r="BK6" s="34">
        <f t="shared" si="7"/>
        <v>1826.49</v>
      </c>
      <c r="BL6" s="34">
        <f t="shared" si="7"/>
        <v>1696.96</v>
      </c>
      <c r="BM6" s="34">
        <f t="shared" si="7"/>
        <v>1162.3599999999999</v>
      </c>
      <c r="BN6" s="34">
        <f t="shared" si="7"/>
        <v>1047.6500000000001</v>
      </c>
      <c r="BO6" s="34">
        <f t="shared" si="7"/>
        <v>1124.26</v>
      </c>
      <c r="BP6" s="33" t="str">
        <f>IF(BP7="","",IF(BP7="-","【-】","【"&amp;SUBSTITUTE(TEXT(BP7,"#,##0.00"),"-","△")&amp;"】"))</f>
        <v>【707.33】</v>
      </c>
      <c r="BQ6" s="34">
        <f>IF(BQ7="",NA(),BQ7)</f>
        <v>94.69</v>
      </c>
      <c r="BR6" s="34">
        <f t="shared" ref="BR6:BZ6" si="8">IF(BR7="",NA(),BR7)</f>
        <v>83.39</v>
      </c>
      <c r="BS6" s="34">
        <f t="shared" si="8"/>
        <v>112.87</v>
      </c>
      <c r="BT6" s="34">
        <f t="shared" si="8"/>
        <v>111.83</v>
      </c>
      <c r="BU6" s="34">
        <f t="shared" si="8"/>
        <v>71.97</v>
      </c>
      <c r="BV6" s="34">
        <f t="shared" si="8"/>
        <v>48</v>
      </c>
      <c r="BW6" s="34">
        <f t="shared" si="8"/>
        <v>47.23</v>
      </c>
      <c r="BX6" s="34">
        <f t="shared" si="8"/>
        <v>68.209999999999994</v>
      </c>
      <c r="BY6" s="34">
        <f t="shared" si="8"/>
        <v>74.040000000000006</v>
      </c>
      <c r="BZ6" s="34">
        <f t="shared" si="8"/>
        <v>80.58</v>
      </c>
      <c r="CA6" s="33" t="str">
        <f>IF(CA7="","",IF(CA7="-","【-】","【"&amp;SUBSTITUTE(TEXT(CA7,"#,##0.00"),"-","△")&amp;"】"))</f>
        <v>【101.26】</v>
      </c>
      <c r="CB6" s="34">
        <f>IF(CB7="",NA(),CB7)</f>
        <v>173.32</v>
      </c>
      <c r="CC6" s="34">
        <f t="shared" ref="CC6:CK6" si="9">IF(CC7="",NA(),CC7)</f>
        <v>203.98</v>
      </c>
      <c r="CD6" s="34">
        <f t="shared" si="9"/>
        <v>152.41999999999999</v>
      </c>
      <c r="CE6" s="34">
        <f t="shared" si="9"/>
        <v>153.58000000000001</v>
      </c>
      <c r="CF6" s="34">
        <f t="shared" si="9"/>
        <v>236.38</v>
      </c>
      <c r="CG6" s="34">
        <f t="shared" si="9"/>
        <v>334.37</v>
      </c>
      <c r="CH6" s="34">
        <f t="shared" si="9"/>
        <v>351.41</v>
      </c>
      <c r="CI6" s="34">
        <f t="shared" si="9"/>
        <v>250.84</v>
      </c>
      <c r="CJ6" s="34">
        <f t="shared" si="9"/>
        <v>235.61</v>
      </c>
      <c r="CK6" s="34">
        <f t="shared" si="9"/>
        <v>216.21</v>
      </c>
      <c r="CL6" s="33" t="str">
        <f>IF(CL7="","",IF(CL7="-","【-】","【"&amp;SUBSTITUTE(TEXT(CL7,"#,##0.00"),"-","△")&amp;"】"))</f>
        <v>【136.39】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 t="str">
        <f t="shared" si="10"/>
        <v>-</v>
      </c>
      <c r="CQ6" s="34" t="str">
        <f t="shared" si="10"/>
        <v>-</v>
      </c>
      <c r="CR6" s="34">
        <f t="shared" si="10"/>
        <v>40.71</v>
      </c>
      <c r="CS6" s="34">
        <f t="shared" si="10"/>
        <v>43.53</v>
      </c>
      <c r="CT6" s="34">
        <f t="shared" si="10"/>
        <v>49.39</v>
      </c>
      <c r="CU6" s="34">
        <f t="shared" si="10"/>
        <v>49.25</v>
      </c>
      <c r="CV6" s="34">
        <f t="shared" si="10"/>
        <v>50.24</v>
      </c>
      <c r="CW6" s="33" t="str">
        <f>IF(CW7="","",IF(CW7="-","【-】","【"&amp;SUBSTITUTE(TEXT(CW7,"#,##0.00"),"-","△")&amp;"】"))</f>
        <v>【60.13】</v>
      </c>
      <c r="CX6" s="34">
        <f>IF(CX7="",NA(),CX7)</f>
        <v>71.53</v>
      </c>
      <c r="CY6" s="34">
        <f t="shared" ref="CY6:DG6" si="11">IF(CY7="",NA(),CY7)</f>
        <v>75.33</v>
      </c>
      <c r="CZ6" s="34">
        <f t="shared" si="11"/>
        <v>77.75</v>
      </c>
      <c r="DA6" s="34">
        <f t="shared" si="11"/>
        <v>77.099999999999994</v>
      </c>
      <c r="DB6" s="34">
        <f t="shared" si="11"/>
        <v>77.459999999999994</v>
      </c>
      <c r="DC6" s="34">
        <f t="shared" si="11"/>
        <v>63.45</v>
      </c>
      <c r="DD6" s="34">
        <f t="shared" si="11"/>
        <v>64.14</v>
      </c>
      <c r="DE6" s="34">
        <f t="shared" si="11"/>
        <v>83.96</v>
      </c>
      <c r="DF6" s="34">
        <f t="shared" si="11"/>
        <v>84.12</v>
      </c>
      <c r="DG6" s="34">
        <f t="shared" si="11"/>
        <v>84.17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3">
        <f t="shared" si="14"/>
        <v>0</v>
      </c>
      <c r="EK6" s="34">
        <f t="shared" si="14"/>
        <v>0.17</v>
      </c>
      <c r="EL6" s="34">
        <f t="shared" si="14"/>
        <v>0.15</v>
      </c>
      <c r="EM6" s="34">
        <f t="shared" si="14"/>
        <v>0.1</v>
      </c>
      <c r="EN6" s="34">
        <f t="shared" si="14"/>
        <v>0.13</v>
      </c>
      <c r="EO6" s="33" t="str">
        <f>IF(EO7="","",IF(EO7="-","【-】","【"&amp;SUBSTITUTE(TEXT(EO7,"#,##0.00"),"-","△")&amp;"】"))</f>
        <v>【0.23】</v>
      </c>
    </row>
    <row r="7" spans="1:145" s="35" customFormat="1">
      <c r="A7" s="27"/>
      <c r="B7" s="36">
        <v>2017</v>
      </c>
      <c r="C7" s="36">
        <v>205214</v>
      </c>
      <c r="D7" s="36">
        <v>47</v>
      </c>
      <c r="E7" s="36">
        <v>17</v>
      </c>
      <c r="F7" s="36">
        <v>1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78.69</v>
      </c>
      <c r="Q7" s="37">
        <v>102.34</v>
      </c>
      <c r="R7" s="37">
        <v>3186</v>
      </c>
      <c r="S7" s="37">
        <v>15188</v>
      </c>
      <c r="T7" s="37">
        <v>53.64</v>
      </c>
      <c r="U7" s="37">
        <v>283.14999999999998</v>
      </c>
      <c r="V7" s="37">
        <v>11933</v>
      </c>
      <c r="W7" s="37">
        <v>5.0199999999999996</v>
      </c>
      <c r="X7" s="37">
        <v>2377.09</v>
      </c>
      <c r="Y7" s="37">
        <v>92.73</v>
      </c>
      <c r="Z7" s="37">
        <v>88.25</v>
      </c>
      <c r="AA7" s="37">
        <v>97.85</v>
      </c>
      <c r="AB7" s="37">
        <v>97.73</v>
      </c>
      <c r="AC7" s="37">
        <v>95.43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780.34</v>
      </c>
      <c r="BG7" s="37">
        <v>974.87</v>
      </c>
      <c r="BH7" s="37">
        <v>486.69</v>
      </c>
      <c r="BI7" s="37">
        <v>442.28</v>
      </c>
      <c r="BJ7" s="37">
        <v>412.57</v>
      </c>
      <c r="BK7" s="37">
        <v>1826.49</v>
      </c>
      <c r="BL7" s="37">
        <v>1696.96</v>
      </c>
      <c r="BM7" s="37">
        <v>1162.3599999999999</v>
      </c>
      <c r="BN7" s="37">
        <v>1047.6500000000001</v>
      </c>
      <c r="BO7" s="37">
        <v>1124.26</v>
      </c>
      <c r="BP7" s="37">
        <v>707.33</v>
      </c>
      <c r="BQ7" s="37">
        <v>94.69</v>
      </c>
      <c r="BR7" s="37">
        <v>83.39</v>
      </c>
      <c r="BS7" s="37">
        <v>112.87</v>
      </c>
      <c r="BT7" s="37">
        <v>111.83</v>
      </c>
      <c r="BU7" s="37">
        <v>71.97</v>
      </c>
      <c r="BV7" s="37">
        <v>48</v>
      </c>
      <c r="BW7" s="37">
        <v>47.23</v>
      </c>
      <c r="BX7" s="37">
        <v>68.209999999999994</v>
      </c>
      <c r="BY7" s="37">
        <v>74.040000000000006</v>
      </c>
      <c r="BZ7" s="37">
        <v>80.58</v>
      </c>
      <c r="CA7" s="37">
        <v>101.26</v>
      </c>
      <c r="CB7" s="37">
        <v>173.32</v>
      </c>
      <c r="CC7" s="37">
        <v>203.98</v>
      </c>
      <c r="CD7" s="37">
        <v>152.41999999999999</v>
      </c>
      <c r="CE7" s="37">
        <v>153.58000000000001</v>
      </c>
      <c r="CF7" s="37">
        <v>236.38</v>
      </c>
      <c r="CG7" s="37">
        <v>334.37</v>
      </c>
      <c r="CH7" s="37">
        <v>351.41</v>
      </c>
      <c r="CI7" s="37">
        <v>250.84</v>
      </c>
      <c r="CJ7" s="37">
        <v>235.61</v>
      </c>
      <c r="CK7" s="37">
        <v>216.21</v>
      </c>
      <c r="CL7" s="37">
        <v>136.38999999999999</v>
      </c>
      <c r="CM7" s="37" t="s">
        <v>116</v>
      </c>
      <c r="CN7" s="37" t="s">
        <v>116</v>
      </c>
      <c r="CO7" s="37" t="s">
        <v>116</v>
      </c>
      <c r="CP7" s="37" t="s">
        <v>116</v>
      </c>
      <c r="CQ7" s="37" t="s">
        <v>116</v>
      </c>
      <c r="CR7" s="37">
        <v>40.71</v>
      </c>
      <c r="CS7" s="37">
        <v>43.53</v>
      </c>
      <c r="CT7" s="37">
        <v>49.39</v>
      </c>
      <c r="CU7" s="37">
        <v>49.25</v>
      </c>
      <c r="CV7" s="37">
        <v>50.24</v>
      </c>
      <c r="CW7" s="37">
        <v>60.13</v>
      </c>
      <c r="CX7" s="37">
        <v>71.53</v>
      </c>
      <c r="CY7" s="37">
        <v>75.33</v>
      </c>
      <c r="CZ7" s="37">
        <v>77.75</v>
      </c>
      <c r="DA7" s="37">
        <v>77.099999999999994</v>
      </c>
      <c r="DB7" s="37">
        <v>77.459999999999994</v>
      </c>
      <c r="DC7" s="37">
        <v>63.45</v>
      </c>
      <c r="DD7" s="37">
        <v>64.14</v>
      </c>
      <c r="DE7" s="37">
        <v>83.96</v>
      </c>
      <c r="DF7" s="37">
        <v>84.12</v>
      </c>
      <c r="DG7" s="37">
        <v>84.17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0</v>
      </c>
      <c r="EK7" s="37">
        <v>0.17</v>
      </c>
      <c r="EL7" s="37">
        <v>0.15</v>
      </c>
      <c r="EM7" s="37">
        <v>0.1</v>
      </c>
      <c r="EN7" s="37">
        <v>0.13</v>
      </c>
      <c r="EO7" s="37">
        <v>0.23</v>
      </c>
    </row>
    <row r="8" spans="1:14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cp:keywords/>
  <dc:description/>
  <cp:lastPrinted>2019-01-30T08:35:28Z</cp:lastPrinted>
  <dcterms:created xsi:type="dcterms:W3CDTF">2018-12-03T09:03:59Z</dcterms:created>
  <dcterms:modified xsi:type="dcterms:W3CDTF">2019-02-20T13:25:08Z</dcterms:modified>
  <cp:category/>
</cp:coreProperties>
</file>