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ka52\市町村課\001財政係\005公営企業\H31\001公営企業一般\001公営企業一般\経営比較分析表\水道・下水・交通・電気・休養宿泊・駐車場・病院\07経営比較分析表（公表用）\09　長野地域振興局\205214 坂城町\"/>
    </mc:Choice>
  </mc:AlternateContent>
  <workbookProtection workbookAlgorithmName="SHA-512" workbookHashValue="ZZ02J02BKgOy8hpW5fP3QbMsNSvjlQvSTchV0ZvEgM4K33k+ZV/xq/pNFtIccivvvYe/PAPyufb2u//M5ad7Vw==" workbookSaltValue="NoCPjDCQnG0Az9cHTzHPcA==" workbookSpinCount="100000" lockStructure="1"/>
  <bookViews>
    <workbookView xWindow="810" yWindow="-120" windowWidth="20730" windowHeight="11310"/>
  </bookViews>
  <sheets>
    <sheet name="法非適用_下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AD10" i="4" s="1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P10" i="4"/>
  <c r="I10" i="4"/>
  <c r="B10" i="4"/>
  <c r="AT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<sst xmlns="http://schemas.openxmlformats.org/spreadsheetml/2006/main" count="233" uniqueCount="115">
  <si>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</si>
  <si>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</si>
  <si>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</si>
  <si>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</si>
  <si>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</si>
  <si>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</si>
  <si>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</si>
  <si>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</si>
  <si>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</si>
  <si>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</si>
  <si>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</si>
  <si>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</si>
  <si>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</si>
  <si>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</si>
  <si>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</si>
  <si>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</si>
  <si>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</si>
  <si>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</si>
  <si>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</si>
  <si>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</si>
  <si>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</si>
  <si>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</si>
  <si>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</si>
  <si>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</si>
  <si>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</si>
  <si>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</si>
  <si>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</si>
  <si>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</si>
  <si>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</si>
  <si>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</si>
  <si>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</si>
  <si>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</si>
  <si>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</si>
  <si>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</si>
  <si>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</si>
  <si>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</si>
  <si>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</si>
  <si>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</si>
  <si>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</si>
  <si>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</si>
  <si>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</si>
  <si>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</si>
  <si>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</si>
  <si>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</si>
  <si>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</si>
  <si>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</si>
  <si>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</si>
  <si>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</si>
  <si>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</si>
  <si>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</si>
  <si>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</si>
  <si>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</si>
  <si>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</si>
  <si>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</si>
  <si>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</si>
  <si>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</si>
  <si>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</si>
  <si>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</si>
  <si>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</si>
  <si>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</si>
  <si>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</si>
  <si>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</si>
  <si>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</si>
  <si>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</si>
  <si>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</si>
  <si>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</si>
  <si>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</si>
  <si>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</si>
  <si>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</si>
  <si>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</si>
  <si>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</si>
  <si>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</si>
  <si>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</si>
  <si>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</si>
  <si>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</si>
  <si>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</si>
  <si>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</si>
  <si>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</si>
  <si>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</si>
  <si>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</si>
  <si>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</si>
  <si>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</si>
  <si>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</si>
  <si>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</si>
  <si>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</si>
  <si>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</si>
  <si>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</si>
  <si>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</si>
  <si>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</si>
  <si>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</si>
  <si>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</si>
  <si>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</si>
  <si>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</si>
  <si>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</si>
  <si>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</si>
  <si>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</si>
  <si>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</si>
  <si>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</si>
  <si>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</si>
  <si>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長野県　坂城町</t>
  </si>
  <si>
    <t>法非適用</t>
  </si>
  <si>
    <t>下水道事業</t>
  </si>
  <si>
    <t>公共下水道</t>
  </si>
  <si>
    <t>Cd2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</si>
  <si>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</si>
  <si>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</si>
  <si>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</si>
  <si>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</si>
  <si>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</si>
  <si>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</si>
  <si>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</si>
  <si>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</si>
  <si>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③管渠改善率
　H5年度からの整備のため、30年以上経過する管渠はまだ無い状況で、改善管渠延長がないため、該当ありません。
　国道、県道等重要路線に布設している管渠について、占用更新に合わせて点検を進めています。
　地形的に必要となる中継マンホールポンプを18箇所、宅内マンホールポンプを9箇所設置しており、毎年点検をして必要な修繕を進めてきています。</t>
    <rPh sb="1" eb="3">
      <t>カンキョ</t>
    </rPh>
    <rPh sb="3" eb="6">
      <t>カイゼンリツ</t>
    </rPh>
    <rPh sb="10" eb="12">
      <t>ネンド</t>
    </rPh>
    <rPh sb="15" eb="17">
      <t>セイビ</t>
    </rPh>
    <rPh sb="23" eb="26">
      <t>ネンイジョウ</t>
    </rPh>
    <rPh sb="26" eb="28">
      <t>ケイカ</t>
    </rPh>
    <rPh sb="30" eb="32">
      <t>カンキョ</t>
    </rPh>
    <rPh sb="35" eb="36">
      <t>ナ</t>
    </rPh>
    <rPh sb="37" eb="39">
      <t>ジョウキョウ</t>
    </rPh>
    <rPh sb="41" eb="43">
      <t>カイゼン</t>
    </rPh>
    <rPh sb="43" eb="45">
      <t>カンキョ</t>
    </rPh>
    <rPh sb="45" eb="47">
      <t>エンチョウ</t>
    </rPh>
    <rPh sb="53" eb="55">
      <t>ガイトウ</t>
    </rPh>
    <rPh sb="63" eb="65">
      <t>コクドウ</t>
    </rPh>
    <rPh sb="66" eb="68">
      <t>ケンドウ</t>
    </rPh>
    <rPh sb="68" eb="69">
      <t>トウ</t>
    </rPh>
    <rPh sb="69" eb="71">
      <t>ジュウヨウ</t>
    </rPh>
    <rPh sb="71" eb="73">
      <t>ロセン</t>
    </rPh>
    <rPh sb="74" eb="76">
      <t>フセツ</t>
    </rPh>
    <rPh sb="80" eb="82">
      <t>カンキョ</t>
    </rPh>
    <rPh sb="87" eb="89">
      <t>センヨウ</t>
    </rPh>
    <rPh sb="89" eb="91">
      <t>コウシン</t>
    </rPh>
    <rPh sb="92" eb="93">
      <t>ア</t>
    </rPh>
    <rPh sb="96" eb="98">
      <t>テンケン</t>
    </rPh>
    <rPh sb="99" eb="100">
      <t>スス</t>
    </rPh>
    <rPh sb="108" eb="111">
      <t>チケイテキ</t>
    </rPh>
    <rPh sb="112" eb="114">
      <t>ヒツヨウ</t>
    </rPh>
    <rPh sb="117" eb="119">
      <t>チュウケイ</t>
    </rPh>
    <rPh sb="130" eb="132">
      <t>カショ</t>
    </rPh>
    <rPh sb="133" eb="135">
      <t>タクナイ</t>
    </rPh>
    <rPh sb="145" eb="147">
      <t>カショ</t>
    </rPh>
    <rPh sb="147" eb="149">
      <t>セッチ</t>
    </rPh>
    <rPh sb="154" eb="156">
      <t>マイトシ</t>
    </rPh>
    <rPh sb="156" eb="158">
      <t>テンケン</t>
    </rPh>
    <rPh sb="161" eb="163">
      <t>ヒツヨウ</t>
    </rPh>
    <rPh sb="164" eb="166">
      <t>シュウゼン</t>
    </rPh>
    <rPh sb="167" eb="168">
      <t>スス</t>
    </rPh>
    <phoneticPr fontId="15"/>
  </si>
  <si>
    <t>　当町は千曲川流域下水道上流処理区に入り、最上流に位置しており、公共下水道事業着手がH5年度で、H30年度末の普及率は81％の状況です。
　下水道未普及地域の早期整備と、早期水洗化により、料金収入の増加を図ると共に、千曲川流域下水道維持管理運営協議会を通じて、汚水処理の効率化を進め、汚水処理費の軽減により、経営の健全化を図っていきます。
　また、管路等の点検を計画的に実施し、修繕等が必要な箇所の計画的な修繕を進め、長寿命化により維持管理費の軽減を通じて、経営の健全化を図っていきます。</t>
    <rPh sb="1" eb="3">
      <t>トウチョウ</t>
    </rPh>
    <rPh sb="4" eb="7">
      <t>チクマガワ</t>
    </rPh>
    <rPh sb="7" eb="9">
      <t>リュウイキ</t>
    </rPh>
    <rPh sb="9" eb="12">
      <t>ゲスイドウ</t>
    </rPh>
    <rPh sb="174" eb="176">
      <t>カンロ</t>
    </rPh>
    <rPh sb="176" eb="177">
      <t>トウ</t>
    </rPh>
    <rPh sb="178" eb="180">
      <t>テンケン</t>
    </rPh>
    <rPh sb="181" eb="184">
      <t>ケイカクテキ</t>
    </rPh>
    <rPh sb="185" eb="187">
      <t>ジッシ</t>
    </rPh>
    <rPh sb="189" eb="191">
      <t>シュウゼン</t>
    </rPh>
    <rPh sb="191" eb="192">
      <t>トウ</t>
    </rPh>
    <rPh sb="193" eb="195">
      <t>ヒツヨウ</t>
    </rPh>
    <rPh sb="196" eb="198">
      <t>カショ</t>
    </rPh>
    <rPh sb="199" eb="202">
      <t>ケイカクテキ</t>
    </rPh>
    <rPh sb="203" eb="205">
      <t>シュウゼン</t>
    </rPh>
    <rPh sb="206" eb="207">
      <t>スス</t>
    </rPh>
    <rPh sb="209" eb="213">
      <t>チョウジュミョウカ</t>
    </rPh>
    <rPh sb="216" eb="218">
      <t>イジ</t>
    </rPh>
    <rPh sb="218" eb="221">
      <t>カンリヒ</t>
    </rPh>
    <rPh sb="222" eb="224">
      <t>ケイゲン</t>
    </rPh>
    <rPh sb="225" eb="226">
      <t>ツウ</t>
    </rPh>
    <rPh sb="229" eb="231">
      <t>ケイエイ</t>
    </rPh>
    <rPh sb="232" eb="235">
      <t>ケンゼンカ</t>
    </rPh>
    <rPh sb="236" eb="237">
      <t>ハカ</t>
    </rPh>
    <phoneticPr fontId="15"/>
  </si>
  <si>
    <t>①収益的収支比率
　料金収入は整備区域拡大に伴い増加していますが、一般会計への影響を最小減にするため、繰入金を前年同額としている中で、H34年度償還のピークを迎える地方債償還費の増加により、H29年度の95.43％からH30年度95.22％と微減しました。
④企業債残高対事業規模比率
　企業債残高はH32年度のピークに向けて増加している段階のため、H29年度の412.57％からH30年度1,110.94％へ増となり、類似団体の1,048.23％よりやや高い比率となっています。
⑤経費回収率
　料金収入の増加により、100％を越えており、類似団体平均を上回っています。
⑥汚水処理原価
　年間有収水量の増加と、汚水処理費の削減によりH30年度163.48円に改善しています。
⑧水洗化率
　未普及地域の整備を進めている段階のため、処理区域内人口が増加しており、水洗便所設置済人口も増加していますが、追いついていないためH29年度の77.46％からH30年度は77.38％に減少しており、類似団体平均をやや下回ってい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</si>
</sst>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3-47E2-B522-DDA69A17A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0.17</c:v>
                </c:pt>
                <c:pt idx="1">
                  <c:v>0.15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3-47E2-B522-DDA69A17A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7-4244-A724-CB8061CB4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43.53</c:v>
                </c:pt>
                <c:pt idx="1">
                  <c:v>49.39</c:v>
                </c:pt>
                <c:pt idx="2">
                  <c:v>49.25</c:v>
                </c:pt>
                <c:pt idx="3">
                  <c:v>50.24</c:v>
                </c:pt>
                <c:pt idx="4">
                  <c:v>49.68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7-4244-A724-CB8061CB4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75.33</c:v>
                </c:pt>
                <c:pt idx="1">
                  <c:v>77.75</c:v>
                </c:pt>
                <c:pt idx="2">
                  <c:v>77.099999999999994</c:v>
                </c:pt>
                <c:pt idx="3">
                  <c:v>77.459999999999994</c:v>
                </c:pt>
                <c:pt idx="4">
                  <c:v>77.38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F-4B56-99FD-F5FD9B73F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64.14</c:v>
                </c:pt>
                <c:pt idx="1">
                  <c:v>83.96</c:v>
                </c:pt>
                <c:pt idx="2">
                  <c:v>84.12</c:v>
                </c:pt>
                <c:pt idx="3">
                  <c:v>84.17</c:v>
                </c:pt>
                <c:pt idx="4">
                  <c:v>83.35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F-4B56-99FD-F5FD9B73F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88.25</c:v>
                </c:pt>
                <c:pt idx="1">
                  <c:v>97.85</c:v>
                </c:pt>
                <c:pt idx="2">
                  <c:v>97.73</c:v>
                </c:pt>
                <c:pt idx="3">
                  <c:v>95.43</c:v>
                </c:pt>
                <c:pt idx="4">
                  <c:v>95.22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8-4A9E-ADD5-886F36C0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8-4A9E-ADD5-886F36C0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9-40CF-961E-194820C68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9-40CF-961E-194820C68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6-458D-93E2-BE5485D4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6-458D-93E2-BE5485D4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A-407A-BE24-17A8B1201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A-407A-BE24-17A8B1201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C-49B7-8D8D-C84C08DB5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C-49B7-8D8D-C84C08DB5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974.87</c:v>
                </c:pt>
                <c:pt idx="1">
                  <c:v>486.69</c:v>
                </c:pt>
                <c:pt idx="2">
                  <c:v>442.28</c:v>
                </c:pt>
                <c:pt idx="3">
                  <c:v>412.57</c:v>
                </c:pt>
                <c:pt idx="4">
                  <c:v>1110.94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1-45D7-96C8-698FCEDCF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1696.96</c:v>
                </c:pt>
                <c:pt idx="1">
                  <c:v>1162.3599999999999</c:v>
                </c:pt>
                <c:pt idx="2">
                  <c:v>1047.6500000000001</c:v>
                </c:pt>
                <c:pt idx="3">
                  <c:v>1124.26</c:v>
                </c:pt>
                <c:pt idx="4">
                  <c:v>1048.23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1-45D7-96C8-698FCEDCF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83.39</c:v>
                </c:pt>
                <c:pt idx="1">
                  <c:v>112.87</c:v>
                </c:pt>
                <c:pt idx="2">
                  <c:v>111.83</c:v>
                </c:pt>
                <c:pt idx="3">
                  <c:v>71.97</c:v>
                </c:pt>
                <c:pt idx="4">
                  <c:v>103.91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A-4A7A-94A3-C26B1C16A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47.23</c:v>
                </c:pt>
                <c:pt idx="1">
                  <c:v>68.209999999999994</c:v>
                </c:pt>
                <c:pt idx="2">
                  <c:v>74.040000000000006</c:v>
                </c:pt>
                <c:pt idx="3">
                  <c:v>80.58</c:v>
                </c:pt>
                <c:pt idx="4">
                  <c:v>78.92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A-4A7A-94A3-C26B1C16A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203.98</c:v>
                </c:pt>
                <c:pt idx="1">
                  <c:v>152.41999999999999</c:v>
                </c:pt>
                <c:pt idx="2">
                  <c:v>153.58000000000001</c:v>
                </c:pt>
                <c:pt idx="3">
                  <c:v>236.38</c:v>
                </c:pt>
                <c:pt idx="4">
                  <c:v>163.47999999999999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7-42AB-A003-0B3FC5181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351.41</c:v>
                </c:pt>
                <c:pt idx="1">
                  <c:v>250.84</c:v>
                </c:pt>
                <c:pt idx="2">
                  <c:v>235.61</c:v>
                </c:pt>
                <c:pt idx="3">
                  <c:v>216.21</c:v>
                </c:pt>
                <c:pt idx="4">
                  <c:v>220.31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7-42AB-A003-0B3FC5181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55" zoomScaleNormal="55" workbookViewId="0">
      <selection activeCell="CD27" sqref="CD2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長野県　坂城町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Cd2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15074</v>
      </c>
      <c r="AM8" s="50"/>
      <c r="AN8" s="50"/>
      <c r="AO8" s="50"/>
      <c r="AP8" s="50"/>
      <c r="AQ8" s="50"/>
      <c r="AR8" s="50"/>
      <c r="AS8" s="50"/>
      <c r="AT8" s="45">
        <f>データ!T6</f>
        <v>53.64</v>
      </c>
      <c r="AU8" s="45"/>
      <c r="AV8" s="45"/>
      <c r="AW8" s="45"/>
      <c r="AX8" s="45"/>
      <c r="AY8" s="45"/>
      <c r="AZ8" s="45"/>
      <c r="BA8" s="45"/>
      <c r="BB8" s="45">
        <f>データ!U6</f>
        <v>281.02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81.599999999999994</v>
      </c>
      <c r="Q10" s="45"/>
      <c r="R10" s="45"/>
      <c r="S10" s="45"/>
      <c r="T10" s="45"/>
      <c r="U10" s="45"/>
      <c r="V10" s="45"/>
      <c r="W10" s="45">
        <f>データ!Q6</f>
        <v>96.77</v>
      </c>
      <c r="X10" s="45"/>
      <c r="Y10" s="45"/>
      <c r="Z10" s="45"/>
      <c r="AA10" s="45"/>
      <c r="AB10" s="45"/>
      <c r="AC10" s="45"/>
      <c r="AD10" s="50">
        <f>データ!R6</f>
        <v>3186</v>
      </c>
      <c r="AE10" s="50"/>
      <c r="AF10" s="50"/>
      <c r="AG10" s="50"/>
      <c r="AH10" s="50"/>
      <c r="AI10" s="50"/>
      <c r="AJ10" s="50"/>
      <c r="AK10" s="2"/>
      <c r="AL10" s="50">
        <f>データ!V6</f>
        <v>12261</v>
      </c>
      <c r="AM10" s="50"/>
      <c r="AN10" s="50"/>
      <c r="AO10" s="50"/>
      <c r="AP10" s="50"/>
      <c r="AQ10" s="50"/>
      <c r="AR10" s="50"/>
      <c r="AS10" s="50"/>
      <c r="AT10" s="45">
        <f>データ!W6</f>
        <v>5.16</v>
      </c>
      <c r="AU10" s="45"/>
      <c r="AV10" s="45"/>
      <c r="AW10" s="45"/>
      <c r="AX10" s="45"/>
      <c r="AY10" s="45"/>
      <c r="AZ10" s="45"/>
      <c r="BA10" s="45"/>
      <c r="BB10" s="45">
        <f>データ!X6</f>
        <v>2376.16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114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112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113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【682.78】</v>
      </c>
      <c r="I86" s="26" t="str">
        <f>データ!CA6</f>
        <v>【100.91】</v>
      </c>
      <c r="J86" s="26" t="str">
        <f>データ!CL6</f>
        <v>【136.86】</v>
      </c>
      <c r="K86" s="26" t="str">
        <f>データ!CW6</f>
        <v>【58.98】</v>
      </c>
      <c r="L86" s="26" t="str">
        <f>データ!DH6</f>
        <v>【95.20】</v>
      </c>
      <c r="M86" s="26" t="s">
        <v>44</v>
      </c>
      <c r="N86" s="26" t="s">
        <v>45</v>
      </c>
      <c r="O86" s="26" t="str">
        <f>データ!EO6</f>
        <v>【0.23】</v>
      </c>
    </row>
  </sheetData>
  <sheetProtection algorithmName="SHA-512" hashValue="x8WMydlOiQKmc4bHsjNM5zQgXKp8lWccb16i4NJJmTUKb8ODlUAE2LCGFSPWRHvxVFw/gm2U47A1augjH/WnlQ==" saltValue="EwS6pLHsBqoxHNuylLgh4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6" t="s">
        <v>55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57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60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2018</v>
      </c>
      <c r="C6" s="33">
        <f t="shared" ref="C6:X6" si="3">C7</f>
        <v>205214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長野県　坂城町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81.599999999999994</v>
      </c>
      <c r="Q6" s="34">
        <f t="shared" si="3"/>
        <v>96.77</v>
      </c>
      <c r="R6" s="34">
        <f t="shared" si="3"/>
        <v>3186</v>
      </c>
      <c r="S6" s="34">
        <f t="shared" si="3"/>
        <v>15074</v>
      </c>
      <c r="T6" s="34">
        <f t="shared" si="3"/>
        <v>53.64</v>
      </c>
      <c r="U6" s="34">
        <f t="shared" si="3"/>
        <v>281.02</v>
      </c>
      <c r="V6" s="34">
        <f t="shared" si="3"/>
        <v>12261</v>
      </c>
      <c r="W6" s="34">
        <f t="shared" si="3"/>
        <v>5.16</v>
      </c>
      <c r="X6" s="34">
        <f t="shared" si="3"/>
        <v>2376.16</v>
      </c>
      <c r="Y6" s="35">
        <f>IF(Y7="",NA(),Y7)</f>
        <v>88.25</v>
      </c>
      <c r="Z6" s="35">
        <f t="shared" ref="Z6:AH6" si="4">IF(Z7="",NA(),Z7)</f>
        <v>97.85</v>
      </c>
      <c r="AA6" s="35">
        <f t="shared" si="4"/>
        <v>97.73</v>
      </c>
      <c r="AB6" s="35">
        <f t="shared" si="4"/>
        <v>95.43</v>
      </c>
      <c r="AC6" s="35">
        <f t="shared" si="4"/>
        <v>95.22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974.87</v>
      </c>
      <c r="BG6" s="35">
        <f t="shared" ref="BG6:BO6" si="7">IF(BG7="",NA(),BG7)</f>
        <v>486.69</v>
      </c>
      <c r="BH6" s="35">
        <f t="shared" si="7"/>
        <v>442.28</v>
      </c>
      <c r="BI6" s="35">
        <f t="shared" si="7"/>
        <v>412.57</v>
      </c>
      <c r="BJ6" s="35">
        <f t="shared" si="7"/>
        <v>1110.94</v>
      </c>
      <c r="BK6" s="35">
        <f t="shared" si="7"/>
        <v>1696.96</v>
      </c>
      <c r="BL6" s="35">
        <f t="shared" si="7"/>
        <v>1162.3599999999999</v>
      </c>
      <c r="BM6" s="35">
        <f t="shared" si="7"/>
        <v>1047.6500000000001</v>
      </c>
      <c r="BN6" s="35">
        <f t="shared" si="7"/>
        <v>1124.26</v>
      </c>
      <c r="BO6" s="35">
        <f t="shared" si="7"/>
        <v>1048.23</v>
      </c>
      <c r="BP6" s="34" t="str">
        <f>IF(BP7="","",IF(BP7="-","【-】","【"&amp;SUBSTITUTE(TEXT(BP7,"#,##0.00"),"-","△")&amp;"】"))</f>
        <v>【682.78】</v>
      </c>
      <c r="BQ6" s="35">
        <f>IF(BQ7="",NA(),BQ7)</f>
        <v>83.39</v>
      </c>
      <c r="BR6" s="35">
        <f t="shared" ref="BR6:BZ6" si="8">IF(BR7="",NA(),BR7)</f>
        <v>112.87</v>
      </c>
      <c r="BS6" s="35">
        <f t="shared" si="8"/>
        <v>111.83</v>
      </c>
      <c r="BT6" s="35">
        <f t="shared" si="8"/>
        <v>71.97</v>
      </c>
      <c r="BU6" s="35">
        <f t="shared" si="8"/>
        <v>103.91</v>
      </c>
      <c r="BV6" s="35">
        <f t="shared" si="8"/>
        <v>47.23</v>
      </c>
      <c r="BW6" s="35">
        <f t="shared" si="8"/>
        <v>68.209999999999994</v>
      </c>
      <c r="BX6" s="35">
        <f t="shared" si="8"/>
        <v>74.040000000000006</v>
      </c>
      <c r="BY6" s="35">
        <f t="shared" si="8"/>
        <v>80.58</v>
      </c>
      <c r="BZ6" s="35">
        <f t="shared" si="8"/>
        <v>78.92</v>
      </c>
      <c r="CA6" s="34" t="str">
        <f>IF(CA7="","",IF(CA7="-","【-】","【"&amp;SUBSTITUTE(TEXT(CA7,"#,##0.00"),"-","△")&amp;"】"))</f>
        <v>【100.91】</v>
      </c>
      <c r="CB6" s="35">
        <f>IF(CB7="",NA(),CB7)</f>
        <v>203.98</v>
      </c>
      <c r="CC6" s="35">
        <f t="shared" ref="CC6:CK6" si="9">IF(CC7="",NA(),CC7)</f>
        <v>152.41999999999999</v>
      </c>
      <c r="CD6" s="35">
        <f t="shared" si="9"/>
        <v>153.58000000000001</v>
      </c>
      <c r="CE6" s="35">
        <f t="shared" si="9"/>
        <v>236.38</v>
      </c>
      <c r="CF6" s="35">
        <f t="shared" si="9"/>
        <v>163.47999999999999</v>
      </c>
      <c r="CG6" s="35">
        <f t="shared" si="9"/>
        <v>351.41</v>
      </c>
      <c r="CH6" s="35">
        <f t="shared" si="9"/>
        <v>250.84</v>
      </c>
      <c r="CI6" s="35">
        <f t="shared" si="9"/>
        <v>235.61</v>
      </c>
      <c r="CJ6" s="35">
        <f t="shared" si="9"/>
        <v>216.21</v>
      </c>
      <c r="CK6" s="35">
        <f t="shared" si="9"/>
        <v>220.31</v>
      </c>
      <c r="CL6" s="34" t="str">
        <f>IF(CL7="","",IF(CL7="-","【-】","【"&amp;SUBSTITUTE(TEXT(CL7,"#,##0.00"),"-","△")&amp;"】"))</f>
        <v>【136.86】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43.53</v>
      </c>
      <c r="CS6" s="35">
        <f t="shared" si="10"/>
        <v>49.39</v>
      </c>
      <c r="CT6" s="35">
        <f t="shared" si="10"/>
        <v>49.25</v>
      </c>
      <c r="CU6" s="35">
        <f t="shared" si="10"/>
        <v>50.24</v>
      </c>
      <c r="CV6" s="35">
        <f t="shared" si="10"/>
        <v>49.68</v>
      </c>
      <c r="CW6" s="34" t="str">
        <f>IF(CW7="","",IF(CW7="-","【-】","【"&amp;SUBSTITUTE(TEXT(CW7,"#,##0.00"),"-","△")&amp;"】"))</f>
        <v>【58.98】</v>
      </c>
      <c r="CX6" s="35">
        <f>IF(CX7="",NA(),CX7)</f>
        <v>75.33</v>
      </c>
      <c r="CY6" s="35">
        <f t="shared" ref="CY6:DG6" si="11">IF(CY7="",NA(),CY7)</f>
        <v>77.75</v>
      </c>
      <c r="CZ6" s="35">
        <f t="shared" si="11"/>
        <v>77.099999999999994</v>
      </c>
      <c r="DA6" s="35">
        <f t="shared" si="11"/>
        <v>77.459999999999994</v>
      </c>
      <c r="DB6" s="35">
        <f t="shared" si="11"/>
        <v>77.38</v>
      </c>
      <c r="DC6" s="35">
        <f t="shared" si="11"/>
        <v>64.14</v>
      </c>
      <c r="DD6" s="35">
        <f t="shared" si="11"/>
        <v>83.96</v>
      </c>
      <c r="DE6" s="35">
        <f t="shared" si="11"/>
        <v>84.12</v>
      </c>
      <c r="DF6" s="35">
        <f t="shared" si="11"/>
        <v>84.17</v>
      </c>
      <c r="DG6" s="35">
        <f t="shared" si="11"/>
        <v>83.35</v>
      </c>
      <c r="DH6" s="34" t="str">
        <f>IF(DH7="","",IF(DH7="-","【-】","【"&amp;SUBSTITUTE(TEXT(DH7,"#,##0.00"),"-","△")&amp;"】"))</f>
        <v>【95.20】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0.17</v>
      </c>
      <c r="EK6" s="35">
        <f t="shared" si="14"/>
        <v>0.15</v>
      </c>
      <c r="EL6" s="35">
        <f t="shared" si="14"/>
        <v>0.1</v>
      </c>
      <c r="EM6" s="35">
        <f t="shared" si="14"/>
        <v>0.13</v>
      </c>
      <c r="EN6" s="35">
        <f t="shared" si="14"/>
        <v>0.12</v>
      </c>
      <c r="EO6" s="34" t="str">
        <f>IF(EO7="","",IF(EO7="-","【-】","【"&amp;SUBSTITUTE(TEXT(EO7,"#,##0.00"),"-","△")&amp;"】"))</f>
        <v>【0.23】</v>
      </c>
    </row>
    <row r="7" spans="1:145" s="36" customFormat="1" x14ac:dyDescent="0.15">
      <c r="A7" s="28"/>
      <c r="B7" s="37">
        <v>2018</v>
      </c>
      <c r="C7" s="37">
        <v>205214</v>
      </c>
      <c r="D7" s="37">
        <v>47</v>
      </c>
      <c r="E7" s="37">
        <v>17</v>
      </c>
      <c r="F7" s="37">
        <v>1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81.599999999999994</v>
      </c>
      <c r="Q7" s="38">
        <v>96.77</v>
      </c>
      <c r="R7" s="38">
        <v>3186</v>
      </c>
      <c r="S7" s="38">
        <v>15074</v>
      </c>
      <c r="T7" s="38">
        <v>53.64</v>
      </c>
      <c r="U7" s="38">
        <v>281.02</v>
      </c>
      <c r="V7" s="38">
        <v>12261</v>
      </c>
      <c r="W7" s="38">
        <v>5.16</v>
      </c>
      <c r="X7" s="38">
        <v>2376.16</v>
      </c>
      <c r="Y7" s="38">
        <v>88.25</v>
      </c>
      <c r="Z7" s="38">
        <v>97.85</v>
      </c>
      <c r="AA7" s="38">
        <v>97.73</v>
      </c>
      <c r="AB7" s="38">
        <v>95.43</v>
      </c>
      <c r="AC7" s="38">
        <v>95.22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974.87</v>
      </c>
      <c r="BG7" s="38">
        <v>486.69</v>
      </c>
      <c r="BH7" s="38">
        <v>442.28</v>
      </c>
      <c r="BI7" s="38">
        <v>412.57</v>
      </c>
      <c r="BJ7" s="38">
        <v>1110.94</v>
      </c>
      <c r="BK7" s="38">
        <v>1696.96</v>
      </c>
      <c r="BL7" s="38">
        <v>1162.3599999999999</v>
      </c>
      <c r="BM7" s="38">
        <v>1047.6500000000001</v>
      </c>
      <c r="BN7" s="38">
        <v>1124.26</v>
      </c>
      <c r="BO7" s="38">
        <v>1048.23</v>
      </c>
      <c r="BP7" s="38">
        <v>682.78</v>
      </c>
      <c r="BQ7" s="38">
        <v>83.39</v>
      </c>
      <c r="BR7" s="38">
        <v>112.87</v>
      </c>
      <c r="BS7" s="38">
        <v>111.83</v>
      </c>
      <c r="BT7" s="38">
        <v>71.97</v>
      </c>
      <c r="BU7" s="38">
        <v>103.91</v>
      </c>
      <c r="BV7" s="38">
        <v>47.23</v>
      </c>
      <c r="BW7" s="38">
        <v>68.209999999999994</v>
      </c>
      <c r="BX7" s="38">
        <v>74.040000000000006</v>
      </c>
      <c r="BY7" s="38">
        <v>80.58</v>
      </c>
      <c r="BZ7" s="38">
        <v>78.92</v>
      </c>
      <c r="CA7" s="38">
        <v>100.91</v>
      </c>
      <c r="CB7" s="38">
        <v>203.98</v>
      </c>
      <c r="CC7" s="38">
        <v>152.41999999999999</v>
      </c>
      <c r="CD7" s="38">
        <v>153.58000000000001</v>
      </c>
      <c r="CE7" s="38">
        <v>236.38</v>
      </c>
      <c r="CF7" s="38">
        <v>163.47999999999999</v>
      </c>
      <c r="CG7" s="38">
        <v>351.41</v>
      </c>
      <c r="CH7" s="38">
        <v>250.84</v>
      </c>
      <c r="CI7" s="38">
        <v>235.61</v>
      </c>
      <c r="CJ7" s="38">
        <v>216.21</v>
      </c>
      <c r="CK7" s="38">
        <v>220.31</v>
      </c>
      <c r="CL7" s="38">
        <v>136.86000000000001</v>
      </c>
      <c r="CM7" s="38" t="s">
        <v>105</v>
      </c>
      <c r="CN7" s="38" t="s">
        <v>105</v>
      </c>
      <c r="CO7" s="38" t="s">
        <v>105</v>
      </c>
      <c r="CP7" s="38" t="s">
        <v>105</v>
      </c>
      <c r="CQ7" s="38" t="s">
        <v>105</v>
      </c>
      <c r="CR7" s="38">
        <v>43.53</v>
      </c>
      <c r="CS7" s="38">
        <v>49.39</v>
      </c>
      <c r="CT7" s="38">
        <v>49.25</v>
      </c>
      <c r="CU7" s="38">
        <v>50.24</v>
      </c>
      <c r="CV7" s="38">
        <v>49.68</v>
      </c>
      <c r="CW7" s="38">
        <v>58.98</v>
      </c>
      <c r="CX7" s="38">
        <v>75.33</v>
      </c>
      <c r="CY7" s="38">
        <v>77.75</v>
      </c>
      <c r="CZ7" s="38">
        <v>77.099999999999994</v>
      </c>
      <c r="DA7" s="38">
        <v>77.459999999999994</v>
      </c>
      <c r="DB7" s="38">
        <v>77.38</v>
      </c>
      <c r="DC7" s="38">
        <v>64.14</v>
      </c>
      <c r="DD7" s="38">
        <v>83.96</v>
      </c>
      <c r="DE7" s="38">
        <v>84.12</v>
      </c>
      <c r="DF7" s="38">
        <v>84.17</v>
      </c>
      <c r="DG7" s="38">
        <v>83.35</v>
      </c>
      <c r="DH7" s="38">
        <v>95.2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0.17</v>
      </c>
      <c r="EK7" s="38">
        <v>0.15</v>
      </c>
      <c r="EL7" s="38">
        <v>0.1</v>
      </c>
      <c r="EM7" s="38">
        <v>0.13</v>
      </c>
      <c r="EN7" s="38">
        <v>0.12</v>
      </c>
      <c r="EO7" s="38">
        <v>0.23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2020-02-01T02:13:22Z</cp:lastPrinted>
  <dcterms:created xsi:type="dcterms:W3CDTF">2019-12-05T05:04:32Z</dcterms:created>
  <dcterms:modified xsi:type="dcterms:W3CDTF">2020-02-20T04:26:21Z</dcterms:modified>
  <cp:category/>
</cp:coreProperties>
</file>